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50-1-2025 - SO 01 - Dolní..." sheetId="2" r:id="rId2"/>
    <sheet name="50-2-2025 - SO 02 - Horní..." sheetId="3" r:id="rId3"/>
    <sheet name="50-3-2025 - Vedlejší a os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'50-1-2025 - SO 01 - Dolní...'!$C$82:$K$213</definedName>
    <definedName name="_xlnm.Print_Area" localSheetId="1">'50-1-2025 - SO 01 - Dolní...'!$C$4:$J$39,'50-1-2025 - SO 01 - Dolní...'!$C$45:$J$64,'50-1-2025 - SO 01 - Dolní...'!$C$70:$K$213</definedName>
    <definedName name="_xlnm.Print_Titles" localSheetId="1">'50-1-2025 - SO 01 - Dolní...'!$82:$82</definedName>
    <definedName name="_xlnm._FilterDatabase" localSheetId="2" hidden="1">'50-2-2025 - SO 02 - Horní...'!$C$82:$K$213</definedName>
    <definedName name="_xlnm.Print_Area" localSheetId="2">'50-2-2025 - SO 02 - Horní...'!$C$4:$J$39,'50-2-2025 - SO 02 - Horní...'!$C$45:$J$64,'50-2-2025 - SO 02 - Horní...'!$C$70:$K$213</definedName>
    <definedName name="_xlnm.Print_Titles" localSheetId="2">'50-2-2025 - SO 02 - Horní...'!$82:$82</definedName>
    <definedName name="_xlnm._FilterDatabase" localSheetId="3" hidden="1">'50-3-2025 - Vedlejší a os...'!$C$83:$K$193</definedName>
    <definedName name="_xlnm.Print_Area" localSheetId="3">'50-3-2025 - Vedlejší a os...'!$C$4:$J$39,'50-3-2025 - Vedlejší a os...'!$C$45:$J$65,'50-3-2025 - Vedlejší a os...'!$C$71:$K$193</definedName>
    <definedName name="_xlnm.Print_Titles" localSheetId="3">'50-3-2025 - Vedlejší a os...'!$83:$83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92"/>
  <c r="BH192"/>
  <c r="BF192"/>
  <c r="BE192"/>
  <c r="T192"/>
  <c r="R192"/>
  <c r="P192"/>
  <c r="BI187"/>
  <c r="BH187"/>
  <c r="BF187"/>
  <c r="BE187"/>
  <c r="T187"/>
  <c r="R187"/>
  <c r="P187"/>
  <c r="BI185"/>
  <c r="BH185"/>
  <c r="BF185"/>
  <c r="BE185"/>
  <c r="T185"/>
  <c r="R185"/>
  <c r="P185"/>
  <c r="BI183"/>
  <c r="BH183"/>
  <c r="BF183"/>
  <c r="BE183"/>
  <c r="T183"/>
  <c r="R183"/>
  <c r="P183"/>
  <c r="BI176"/>
  <c r="BH176"/>
  <c r="BF176"/>
  <c r="BE176"/>
  <c r="T176"/>
  <c r="R176"/>
  <c r="P176"/>
  <c r="BI167"/>
  <c r="BH167"/>
  <c r="BF167"/>
  <c r="BE167"/>
  <c r="T167"/>
  <c r="R167"/>
  <c r="P167"/>
  <c r="BI165"/>
  <c r="BH165"/>
  <c r="BF165"/>
  <c r="BE165"/>
  <c r="T165"/>
  <c r="R165"/>
  <c r="P165"/>
  <c r="BI163"/>
  <c r="BH163"/>
  <c r="BF163"/>
  <c r="BE163"/>
  <c r="T163"/>
  <c r="R163"/>
  <c r="P163"/>
  <c r="BI161"/>
  <c r="BH161"/>
  <c r="BF161"/>
  <c r="BE161"/>
  <c r="T161"/>
  <c r="R161"/>
  <c r="P161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0"/>
  <c r="BH150"/>
  <c r="BF150"/>
  <c r="BE150"/>
  <c r="T150"/>
  <c r="R150"/>
  <c r="P150"/>
  <c r="BI144"/>
  <c r="BH144"/>
  <c r="BF144"/>
  <c r="BE144"/>
  <c r="T144"/>
  <c r="R144"/>
  <c r="P144"/>
  <c r="BI131"/>
  <c r="BH131"/>
  <c r="BF131"/>
  <c r="BE131"/>
  <c r="T131"/>
  <c r="R131"/>
  <c r="P131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16"/>
  <c r="BH116"/>
  <c r="BF116"/>
  <c r="BE116"/>
  <c r="T116"/>
  <c r="R116"/>
  <c r="P116"/>
  <c r="BI107"/>
  <c r="BH107"/>
  <c r="BF107"/>
  <c r="BE107"/>
  <c r="T107"/>
  <c r="R107"/>
  <c r="P107"/>
  <c r="BI102"/>
  <c r="BH102"/>
  <c r="BF102"/>
  <c r="BE102"/>
  <c r="T102"/>
  <c r="R102"/>
  <c r="P102"/>
  <c r="BI87"/>
  <c r="BH87"/>
  <c r="BF87"/>
  <c r="BE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78"/>
  <c r="E7"/>
  <c r="E74"/>
  <c i="3" r="J37"/>
  <c r="J36"/>
  <c i="1" r="AY56"/>
  <c i="3" r="J35"/>
  <c i="1" r="AX56"/>
  <c i="3" r="BI211"/>
  <c r="BH211"/>
  <c r="BF211"/>
  <c r="BE211"/>
  <c r="T211"/>
  <c r="T210"/>
  <c r="R211"/>
  <c r="R210"/>
  <c r="P211"/>
  <c r="P210"/>
  <c r="BI205"/>
  <c r="BH205"/>
  <c r="BF205"/>
  <c r="BE205"/>
  <c r="T205"/>
  <c r="R205"/>
  <c r="P205"/>
  <c r="BI199"/>
  <c r="BH199"/>
  <c r="BF199"/>
  <c r="BE199"/>
  <c r="T199"/>
  <c r="R199"/>
  <c r="P199"/>
  <c r="BI193"/>
  <c r="BH193"/>
  <c r="BF193"/>
  <c r="BE193"/>
  <c r="T193"/>
  <c r="R193"/>
  <c r="P193"/>
  <c r="BI188"/>
  <c r="BH188"/>
  <c r="BF188"/>
  <c r="BE188"/>
  <c r="T188"/>
  <c r="R188"/>
  <c r="P188"/>
  <c r="BI180"/>
  <c r="BH180"/>
  <c r="BF180"/>
  <c r="BE180"/>
  <c r="T180"/>
  <c r="R180"/>
  <c r="P180"/>
  <c r="BI171"/>
  <c r="BH171"/>
  <c r="BF171"/>
  <c r="BE171"/>
  <c r="T171"/>
  <c r="R171"/>
  <c r="P171"/>
  <c r="BI163"/>
  <c r="BH163"/>
  <c r="BF163"/>
  <c r="BE163"/>
  <c r="T163"/>
  <c r="R163"/>
  <c r="P163"/>
  <c r="BI157"/>
  <c r="BH157"/>
  <c r="BF157"/>
  <c r="BE157"/>
  <c r="T157"/>
  <c r="R157"/>
  <c r="P157"/>
  <c r="BI151"/>
  <c r="BH151"/>
  <c r="BF151"/>
  <c r="BE151"/>
  <c r="T151"/>
  <c r="R151"/>
  <c r="P151"/>
  <c r="BI149"/>
  <c r="BH149"/>
  <c r="BF149"/>
  <c r="BE149"/>
  <c r="T149"/>
  <c r="R149"/>
  <c r="P149"/>
  <c r="BI146"/>
  <c r="BH146"/>
  <c r="BF146"/>
  <c r="BE146"/>
  <c r="T146"/>
  <c r="R146"/>
  <c r="P146"/>
  <c r="BI143"/>
  <c r="BH143"/>
  <c r="BF143"/>
  <c r="BE143"/>
  <c r="T143"/>
  <c r="R143"/>
  <c r="P143"/>
  <c r="BI137"/>
  <c r="BH137"/>
  <c r="BF137"/>
  <c r="BE137"/>
  <c r="T137"/>
  <c r="R137"/>
  <c r="P137"/>
  <c r="BI131"/>
  <c r="BH131"/>
  <c r="BF131"/>
  <c r="BE131"/>
  <c r="T131"/>
  <c r="R131"/>
  <c r="P131"/>
  <c r="BI123"/>
  <c r="BH123"/>
  <c r="BF123"/>
  <c r="BE123"/>
  <c r="T123"/>
  <c r="R123"/>
  <c r="P123"/>
  <c r="BI115"/>
  <c r="BH115"/>
  <c r="BF115"/>
  <c r="BE115"/>
  <c r="T115"/>
  <c r="R115"/>
  <c r="P115"/>
  <c r="BI107"/>
  <c r="BH107"/>
  <c r="BF107"/>
  <c r="BE107"/>
  <c r="T107"/>
  <c r="R107"/>
  <c r="P107"/>
  <c r="BI101"/>
  <c r="BH101"/>
  <c r="BF101"/>
  <c r="BE101"/>
  <c r="T101"/>
  <c r="R101"/>
  <c r="P101"/>
  <c r="BI96"/>
  <c r="BH96"/>
  <c r="BF96"/>
  <c r="BE96"/>
  <c r="T96"/>
  <c r="R96"/>
  <c r="P96"/>
  <c r="BI91"/>
  <c r="BH91"/>
  <c r="BF91"/>
  <c r="BE91"/>
  <c r="T91"/>
  <c r="R91"/>
  <c r="P91"/>
  <c r="BI86"/>
  <c r="BH86"/>
  <c r="BF86"/>
  <c r="BE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2" r="J37"/>
  <c r="J36"/>
  <c i="1" r="AY55"/>
  <c i="2" r="J35"/>
  <c i="1" r="AX55"/>
  <c i="2" r="BI211"/>
  <c r="BH211"/>
  <c r="BF211"/>
  <c r="BE211"/>
  <c r="T211"/>
  <c r="T210"/>
  <c r="R211"/>
  <c r="R210"/>
  <c r="P211"/>
  <c r="P210"/>
  <c r="BI204"/>
  <c r="BH204"/>
  <c r="BF204"/>
  <c r="BE204"/>
  <c r="T204"/>
  <c r="R204"/>
  <c r="P204"/>
  <c r="BI199"/>
  <c r="BH199"/>
  <c r="BF199"/>
  <c r="BE199"/>
  <c r="T199"/>
  <c r="R199"/>
  <c r="P199"/>
  <c r="BI191"/>
  <c r="BH191"/>
  <c r="BF191"/>
  <c r="BE191"/>
  <c r="T191"/>
  <c r="R191"/>
  <c r="P191"/>
  <c r="BI186"/>
  <c r="BH186"/>
  <c r="BF186"/>
  <c r="BE186"/>
  <c r="T186"/>
  <c r="R186"/>
  <c r="P186"/>
  <c r="BI180"/>
  <c r="BH180"/>
  <c r="BF180"/>
  <c r="BE180"/>
  <c r="T180"/>
  <c r="R180"/>
  <c r="P180"/>
  <c r="BI173"/>
  <c r="BH173"/>
  <c r="BF173"/>
  <c r="BE173"/>
  <c r="T173"/>
  <c r="R173"/>
  <c r="P173"/>
  <c r="BI165"/>
  <c r="BH165"/>
  <c r="BF165"/>
  <c r="BE165"/>
  <c r="T165"/>
  <c r="R165"/>
  <c r="P165"/>
  <c r="BI157"/>
  <c r="BH157"/>
  <c r="BF157"/>
  <c r="BE157"/>
  <c r="T157"/>
  <c r="R157"/>
  <c r="P157"/>
  <c r="BI155"/>
  <c r="BH155"/>
  <c r="BF155"/>
  <c r="BE155"/>
  <c r="T155"/>
  <c r="R155"/>
  <c r="P155"/>
  <c r="BI152"/>
  <c r="BH152"/>
  <c r="BF152"/>
  <c r="BE152"/>
  <c r="T152"/>
  <c r="R152"/>
  <c r="P152"/>
  <c r="BI149"/>
  <c r="BH149"/>
  <c r="BF149"/>
  <c r="BE149"/>
  <c r="T149"/>
  <c r="R149"/>
  <c r="P149"/>
  <c r="BI143"/>
  <c r="BH143"/>
  <c r="BF143"/>
  <c r="BE143"/>
  <c r="T143"/>
  <c r="R143"/>
  <c r="P143"/>
  <c r="BI137"/>
  <c r="BH137"/>
  <c r="BF137"/>
  <c r="BE137"/>
  <c r="T137"/>
  <c r="R137"/>
  <c r="P137"/>
  <c r="BI131"/>
  <c r="BH131"/>
  <c r="BF131"/>
  <c r="BE131"/>
  <c r="T131"/>
  <c r="R131"/>
  <c r="P131"/>
  <c r="BI123"/>
  <c r="BH123"/>
  <c r="BF123"/>
  <c r="BE123"/>
  <c r="T123"/>
  <c r="R123"/>
  <c r="P123"/>
  <c r="BI115"/>
  <c r="BH115"/>
  <c r="BF115"/>
  <c r="BE115"/>
  <c r="T115"/>
  <c r="R115"/>
  <c r="P115"/>
  <c r="BI107"/>
  <c r="BH107"/>
  <c r="BF107"/>
  <c r="BE107"/>
  <c r="T107"/>
  <c r="R107"/>
  <c r="P107"/>
  <c r="BI101"/>
  <c r="BH101"/>
  <c r="BF101"/>
  <c r="BE101"/>
  <c r="T101"/>
  <c r="R101"/>
  <c r="P101"/>
  <c r="BI96"/>
  <c r="BH96"/>
  <c r="BF96"/>
  <c r="BE96"/>
  <c r="T96"/>
  <c r="R96"/>
  <c r="P96"/>
  <c r="BI91"/>
  <c r="BH91"/>
  <c r="BF91"/>
  <c r="BE91"/>
  <c r="T91"/>
  <c r="R91"/>
  <c r="P91"/>
  <c r="BI86"/>
  <c r="BH86"/>
  <c r="BF86"/>
  <c r="BE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1" r="L50"/>
  <c r="AM50"/>
  <c r="AM49"/>
  <c r="L49"/>
  <c r="AM47"/>
  <c r="L47"/>
  <c r="L45"/>
  <c r="L44"/>
  <c i="4" r="BK192"/>
  <c r="J192"/>
  <c r="BK187"/>
  <c r="J187"/>
  <c r="BK185"/>
  <c r="J185"/>
  <c r="BK183"/>
  <c r="J183"/>
  <c r="BK176"/>
  <c r="J176"/>
  <c r="BK167"/>
  <c r="J167"/>
  <c r="BK165"/>
  <c r="J165"/>
  <c r="BK163"/>
  <c r="J163"/>
  <c r="BK161"/>
  <c r="J161"/>
  <c r="BK159"/>
  <c r="J159"/>
  <c r="BK157"/>
  <c r="J157"/>
  <c r="BK155"/>
  <c r="J155"/>
  <c r="BK153"/>
  <c r="J153"/>
  <c r="BK150"/>
  <c r="J150"/>
  <c r="BK144"/>
  <c r="J144"/>
  <c r="BK131"/>
  <c r="J131"/>
  <c r="BK126"/>
  <c r="J126"/>
  <c r="BK124"/>
  <c r="J124"/>
  <c r="BK122"/>
  <c r="J122"/>
  <c r="BK116"/>
  <c r="J116"/>
  <c r="BK107"/>
  <c r="J107"/>
  <c r="BK102"/>
  <c r="J102"/>
  <c r="BK87"/>
  <c r="J87"/>
  <c i="3" r="BK211"/>
  <c r="J211"/>
  <c r="BK205"/>
  <c r="J205"/>
  <c r="BK199"/>
  <c r="J199"/>
  <c r="BK193"/>
  <c r="J193"/>
  <c r="BK188"/>
  <c r="J188"/>
  <c r="BK180"/>
  <c r="J180"/>
  <c r="BK171"/>
  <c r="J171"/>
  <c r="BK163"/>
  <c r="J163"/>
  <c r="BK157"/>
  <c r="J157"/>
  <c r="BK151"/>
  <c r="J151"/>
  <c r="BK149"/>
  <c r="J149"/>
  <c r="BK146"/>
  <c r="J146"/>
  <c r="BK143"/>
  <c r="J143"/>
  <c r="BK137"/>
  <c r="J137"/>
  <c r="BK131"/>
  <c r="J131"/>
  <c r="BK123"/>
  <c r="J123"/>
  <c r="BK115"/>
  <c r="J115"/>
  <c r="BK107"/>
  <c r="J107"/>
  <c r="BK101"/>
  <c r="J101"/>
  <c r="BK96"/>
  <c r="J96"/>
  <c r="BK91"/>
  <c r="J91"/>
  <c r="BK86"/>
  <c r="J86"/>
  <c i="2" r="BK211"/>
  <c r="J211"/>
  <c r="BK204"/>
  <c r="J204"/>
  <c r="BK199"/>
  <c r="J199"/>
  <c r="BK191"/>
  <c r="J191"/>
  <c r="BK186"/>
  <c r="J186"/>
  <c r="BK180"/>
  <c r="J180"/>
  <c r="BK173"/>
  <c r="J173"/>
  <c r="BK165"/>
  <c r="J165"/>
  <c r="BK157"/>
  <c r="J157"/>
  <c r="BK155"/>
  <c r="J155"/>
  <c r="BK152"/>
  <c r="J152"/>
  <c r="BK149"/>
  <c r="J149"/>
  <c r="BK143"/>
  <c r="J143"/>
  <c r="BK137"/>
  <c r="J137"/>
  <c r="BK131"/>
  <c r="J131"/>
  <c r="BK123"/>
  <c r="J123"/>
  <c r="BK115"/>
  <c r="J115"/>
  <c r="BK107"/>
  <c r="J107"/>
  <c r="BK101"/>
  <c r="J101"/>
  <c r="BK96"/>
  <c r="J96"/>
  <c r="BK91"/>
  <c r="J91"/>
  <c r="BK86"/>
  <c r="J86"/>
  <c i="1" r="AS54"/>
  <c i="4" l="1" r="P121"/>
  <c r="R121"/>
  <c r="T121"/>
  <c i="2" r="BK85"/>
  <c r="J85"/>
  <c r="J61"/>
  <c r="P85"/>
  <c r="R85"/>
  <c r="T85"/>
  <c r="BK179"/>
  <c r="J179"/>
  <c r="J62"/>
  <c r="P179"/>
  <c r="R179"/>
  <c r="T179"/>
  <c i="3" r="BK85"/>
  <c r="J85"/>
  <c r="J61"/>
  <c r="P85"/>
  <c r="R85"/>
  <c r="T85"/>
  <c r="BK179"/>
  <c r="J179"/>
  <c r="J62"/>
  <c r="P179"/>
  <c r="R179"/>
  <c r="T179"/>
  <c i="4" r="BK86"/>
  <c r="J86"/>
  <c r="J61"/>
  <c r="P86"/>
  <c r="R86"/>
  <c r="T86"/>
  <c r="BK143"/>
  <c r="J143"/>
  <c r="J63"/>
  <c r="P143"/>
  <c r="R143"/>
  <c r="T143"/>
  <c r="BK152"/>
  <c r="J152"/>
  <c r="J64"/>
  <c r="P152"/>
  <c r="R152"/>
  <c r="T152"/>
  <c i="2" r="E48"/>
  <c r="J52"/>
  <c r="F55"/>
  <c r="J55"/>
  <c r="BG86"/>
  <c r="BG91"/>
  <c r="BG96"/>
  <c r="BG101"/>
  <c r="BG107"/>
  <c r="BG115"/>
  <c r="BG123"/>
  <c r="BG131"/>
  <c r="BG137"/>
  <c r="BG143"/>
  <c r="BG149"/>
  <c r="BG152"/>
  <c r="BG155"/>
  <c r="BG157"/>
  <c r="BG165"/>
  <c r="BG173"/>
  <c r="BG180"/>
  <c r="BG186"/>
  <c r="BG191"/>
  <c r="BG199"/>
  <c r="BG204"/>
  <c r="BG211"/>
  <c r="BK210"/>
  <c r="J210"/>
  <c r="J63"/>
  <c i="3" r="E48"/>
  <c r="J52"/>
  <c r="F55"/>
  <c r="J55"/>
  <c r="BG86"/>
  <c r="BG91"/>
  <c r="BG96"/>
  <c r="BG101"/>
  <c r="BG107"/>
  <c r="BG115"/>
  <c r="BG123"/>
  <c r="BG131"/>
  <c r="BG137"/>
  <c r="BG143"/>
  <c r="BG146"/>
  <c r="BG149"/>
  <c r="BG151"/>
  <c r="BG157"/>
  <c r="BG163"/>
  <c r="BG171"/>
  <c r="BG180"/>
  <c r="BG188"/>
  <c r="BG193"/>
  <c r="BG199"/>
  <c r="BG205"/>
  <c r="BG211"/>
  <c r="BK210"/>
  <c r="J210"/>
  <c r="J63"/>
  <c i="4" r="E48"/>
  <c r="J52"/>
  <c r="F55"/>
  <c r="J55"/>
  <c r="BG87"/>
  <c r="BG102"/>
  <c r="BG107"/>
  <c r="BG116"/>
  <c r="BG122"/>
  <c r="BG124"/>
  <c r="BG126"/>
  <c r="BG131"/>
  <c r="BG144"/>
  <c r="BG150"/>
  <c r="BG153"/>
  <c r="BG155"/>
  <c r="BG157"/>
  <c r="BG159"/>
  <c r="BG161"/>
  <c r="BG163"/>
  <c r="BG165"/>
  <c r="BG167"/>
  <c r="BG176"/>
  <c r="BG183"/>
  <c r="BG185"/>
  <c r="BG187"/>
  <c r="BG192"/>
  <c r="BK121"/>
  <c r="J121"/>
  <c r="J62"/>
  <c i="2" r="F33"/>
  <c i="1" r="AZ55"/>
  <c i="2" r="J33"/>
  <c i="1" r="AV55"/>
  <c i="2" r="F34"/>
  <c i="1" r="BA55"/>
  <c i="2" r="J34"/>
  <c i="1" r="AW55"/>
  <c i="2" r="F36"/>
  <c i="1" r="BC55"/>
  <c i="2" r="F37"/>
  <c i="1" r="BD55"/>
  <c i="3" r="F33"/>
  <c i="1" r="AZ56"/>
  <c i="3" r="J33"/>
  <c i="1" r="AV56"/>
  <c i="3" r="F34"/>
  <c i="1" r="BA56"/>
  <c i="3" r="J34"/>
  <c i="1" r="AW56"/>
  <c i="3" r="F36"/>
  <c i="1" r="BC56"/>
  <c i="3" r="F37"/>
  <c i="1" r="BD56"/>
  <c i="4" r="F33"/>
  <c i="1" r="AZ57"/>
  <c i="4" r="J33"/>
  <c i="1" r="AV57"/>
  <c i="4" r="F34"/>
  <c i="1" r="BA57"/>
  <c i="4" r="J34"/>
  <c i="1" r="AW57"/>
  <c i="4" r="F36"/>
  <c i="1" r="BC57"/>
  <c i="4" r="F37"/>
  <c i="1" r="BD57"/>
  <c i="4" l="1" r="T85"/>
  <c r="T84"/>
  <c r="R85"/>
  <c r="R84"/>
  <c r="P85"/>
  <c r="P84"/>
  <c i="1" r="AU57"/>
  <c i="3" r="T84"/>
  <c r="T83"/>
  <c r="R84"/>
  <c r="R83"/>
  <c r="P84"/>
  <c r="P83"/>
  <c i="1" r="AU56"/>
  <c i="2" r="T84"/>
  <c r="T83"/>
  <c r="R84"/>
  <c r="R83"/>
  <c r="P84"/>
  <c r="P83"/>
  <c i="1" r="AU55"/>
  <c i="2" r="BK84"/>
  <c r="J84"/>
  <c r="J60"/>
  <c i="3" r="BK84"/>
  <c r="J84"/>
  <c r="J60"/>
  <c i="4" r="BK85"/>
  <c r="J85"/>
  <c r="J60"/>
  <c i="1" r="AT55"/>
  <c r="AT56"/>
  <c r="AT57"/>
  <c r="AZ54"/>
  <c r="W29"/>
  <c r="BA54"/>
  <c r="W30"/>
  <c r="BC54"/>
  <c r="W32"/>
  <c r="BD54"/>
  <c r="W33"/>
  <c i="2" r="F35"/>
  <c i="1" r="BB55"/>
  <c i="3" r="F35"/>
  <c i="1" r="BB56"/>
  <c i="4" r="F35"/>
  <c i="1" r="BB57"/>
  <c i="2" l="1" r="BK83"/>
  <c r="J83"/>
  <c r="J59"/>
  <c i="3" r="BK83"/>
  <c r="J83"/>
  <c r="J59"/>
  <c i="4" r="BK84"/>
  <c r="J84"/>
  <c r="J59"/>
  <c i="1" r="AU54"/>
  <c r="BB54"/>
  <c r="W31"/>
  <c r="AV54"/>
  <c r="AK29"/>
  <c r="AW54"/>
  <c r="AK30"/>
  <c r="AY54"/>
  <c l="1" r="AX54"/>
  <c i="2" r="J30"/>
  <c i="1" r="AG55"/>
  <c r="AN55"/>
  <c i="3" r="J30"/>
  <c i="1" r="AG56"/>
  <c r="AN56"/>
  <c i="4" r="J30"/>
  <c i="1" r="AG57"/>
  <c r="AN57"/>
  <c r="AT54"/>
  <c i="2" l="1" r="J39"/>
  <c i="3" r="J39"/>
  <c i="4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<sst xmlns="http://schemas.openxmlformats.org/spreadsheetml/2006/main">
  <si>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</si>
  <si>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</si>
  <si>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</si>
  <si>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</si>
  <si>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</si>
  <si>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{c6c33d28-9a46-4b17-9efa-1f619dddb538}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</si>
  <si>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</si>
  <si>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</si>
  <si>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</si>
  <si>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</si>
  <si>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</si>
  <si>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</si>
  <si>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</si>
  <si>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</si>
  <si>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129251003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</si>
  <si>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</si>
  <si>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</si>
  <si>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Loučná, Sezemice, obnova opevnění v ř. km 2,100 - 5,640</t>
  </si>
  <si>
    <t>KSO:</t>
  </si>
  <si>
    <t/>
  </si>
  <si>
    <t>CC-CZ:</t>
  </si>
  <si>
    <t>Místo:</t>
  </si>
  <si>
    <t xml:space="preserve"> </t>
  </si>
  <si>
    <t>Datum:</t>
  </si>
  <si>
    <t>16.1.2026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</si>
  <si>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</si>
  <si>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</si>
  <si>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</si>
  <si>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</si>
  <si>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</si>
  <si>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</si>
  <si>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</si>
  <si>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</si>
  <si>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</si>
  <si>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Ing. Jan Kapsa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</si>
  <si>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</si>
  <si>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</si>
  <si>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</si>
  <si>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</si>
  <si>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</si>
  <si>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</si>
  <si>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</si>
  <si>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</si>
  <si>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</si>
  <si>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</si>
  <si>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</si>
  <si>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</si>
  <si>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</si>
  <si>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</si>
  <si>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</si>
  <si>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</si>
  <si>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</si>
  <si>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</si>
  <si>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</si>
  <si>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</si>
  <si>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</si>
  <si>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</si>
  <si>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</si>
  <si>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</si>
  <si>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</si>
  <si>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</si>
  <si>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</si>
  <si>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</si>
  <si>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</si>
  <si>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</si>
  <si>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</si>
  <si>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</si>
  <si>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</si>
  <si>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</si>
  <si>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</si>
  <si>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</si>
  <si>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</si>
  <si>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</si>
  <si>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</si>
  <si>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</si>
  <si>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</si>
  <si>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</si>
  <si>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</si>
  <si>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50-1-2025</t>
  </si>
  <si>
    <t>SO 01 - Dolní část</t>
  </si>
  <si>
    <t>STA</t>
  </si>
  <si>
    <t>1</t>
  </si>
  <si>
    <t>{a0b41a28-08d4-4829-b7d8-3be6c744680c}</t>
  </si>
  <si>
    <t>2</t>
  </si>
  <si>
    <t>50-2-2025</t>
  </si>
  <si>
    <t>SO 02 - Horní část</t>
  </si>
  <si>
    <t>{66e9097c-663f-4552-8c68-9af94bf16929}</t>
  </si>
  <si>
    <t>50-3-2025</t>
  </si>
  <si>
    <t>Vedlejší a ostatní náklady</t>
  </si>
  <si>
    <t>VON</t>
  </si>
  <si>
    <t>{c8e0b337-2c97-47fd-8d3b-fbe020e1f773}</t>
  </si>
  <si>
    <t>KRYCÍ LIST SOUPISU PRACÍ</t>
  </si>
  <si>
    <t>Objekt:</t>
  </si>
  <si>
    <t>50-1-2025 - SO 01 - Dolní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</si>
  <si>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</si>
  <si>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</si>
  <si>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</si>
  <si>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</si>
  <si>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</si>
  <si>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</si>
  <si>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</si>
  <si>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</si>
  <si>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</si>
  <si>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</si>
  <si>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</si>
  <si>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</si>
  <si>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</si>
  <si>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</si>
  <si>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</si>
  <si>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</si>
  <si>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</si>
  <si>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</si>
  <si>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</si>
  <si>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</si>
  <si>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</si>
  <si>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</si>
  <si>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</si>
  <si>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</si>
  <si>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</si>
  <si>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</si>
  <si>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</t>
  </si>
  <si>
    <t>Rozebrání záhozů a rovnanin na sucho</t>
  </si>
  <si>
    <t>m3</t>
  </si>
  <si>
    <t>CS ÚRS 2025 02</t>
  </si>
  <si>
    <t>4</t>
  </si>
  <si>
    <t>PP</t>
  </si>
  <si>
    <t>Online PSC</t>
  </si>
  <si>
    <t>https://podminky.urs.cz/item/CS_URS_2025_02/114203104</t>
  </si>
  <si>
    <t>VV</t>
  </si>
  <si>
    <t xml:space="preserve">"zbytky stávajícího opevnění (hrubý odhad 10% výkopku)"   (1182,7+169,4-184,1)*0,1</t>
  </si>
  <si>
    <t>Součet</t>
  </si>
  <si>
    <t>114203201</t>
  </si>
  <si>
    <t>Očištění lomového kamene nebo betonových tvárnic od hlíny nebo písku</t>
  </si>
  <si>
    <t>https://podminky.urs.cz/item/CS_URS_2025_02/114203201</t>
  </si>
  <si>
    <t>3</t>
  </si>
  <si>
    <t>114253301</t>
  </si>
  <si>
    <t>Třídění lomového kamene nebo betonových tvárnic podle druhu, velikosti nebo tvaru - strojně</t>
  </si>
  <si>
    <t>6</t>
  </si>
  <si>
    <t>https://podminky.urs.cz/item/CS_URS_2025_02/114253301</t>
  </si>
  <si>
    <t>121151116</t>
  </si>
  <si>
    <t>Sejmutí ornice plochy do 500 m2 tl vrstvy přes 300 do 400 mm strojně</t>
  </si>
  <si>
    <t>m2</t>
  </si>
  <si>
    <t>8</t>
  </si>
  <si>
    <t>https://podminky.urs.cz/item/CS_URS_2025_02/121151116</t>
  </si>
  <si>
    <t>prům. šířka 1,3 m, celková délka 472,0 m (viz 6.1 a TZ)</t>
  </si>
  <si>
    <t>1,3*472,0</t>
  </si>
  <si>
    <t>5</t>
  </si>
  <si>
    <t>127751102</t>
  </si>
  <si>
    <t>Vykopávky pod vodou v hornině třídy těžitelnosti I a II skupiny 1 až 4 tl vrstvy do 0,5 m objem do 5000 m3 strojně</t>
  </si>
  <si>
    <t>10</t>
  </si>
  <si>
    <t>https://podminky.urs.cz/item/CS_URS_2025_02/127751102</t>
  </si>
  <si>
    <t xml:space="preserve">"břehy - viz 7.1 a TZ"   1182,7</t>
  </si>
  <si>
    <t xml:space="preserve">"prahy - viz 9 a TZ"   22*2*0,7*5,5</t>
  </si>
  <si>
    <t xml:space="preserve">"odpočet ornice"   -1,3*472,0*0,3</t>
  </si>
  <si>
    <t xml:space="preserve">"odpočet - zbytky stávajícího opevnění (hrubý odhad 10% výkopku)"   -(1182,7+169,4-184,1)*0,1</t>
  </si>
  <si>
    <t>162351104</t>
  </si>
  <si>
    <t>Vodorovné přemístění přes 500 do 1000 m výkopku/sypaniny z horniny třídy těžitelnosti I skupiny 1 až 3</t>
  </si>
  <si>
    <t>https://podminky.urs.cz/item/CS_URS_2025_02/162351104</t>
  </si>
  <si>
    <t>na mezideponie v rámci staveniště</t>
  </si>
  <si>
    <t>7</t>
  </si>
  <si>
    <t>167151111</t>
  </si>
  <si>
    <t>Nakládání výkopku z hornin třídy těžitelnosti I skupiny 1 až 3 přes 100 m3</t>
  </si>
  <si>
    <t>14</t>
  </si>
  <si>
    <t>https://podminky.urs.cz/item/CS_URS_2025_02/167151111</t>
  </si>
  <si>
    <t>171151103</t>
  </si>
  <si>
    <t>Uložení sypaniny z hornin soudržných do násypů zhutněných strojně</t>
  </si>
  <si>
    <t>16</t>
  </si>
  <si>
    <t>https://podminky.urs.cz/item/CS_URS_2025_02/171151103</t>
  </si>
  <si>
    <t>viz 7.1 a TZ</t>
  </si>
  <si>
    <t xml:space="preserve">"břehy nad úrovní opevnění"   155,0</t>
  </si>
  <si>
    <t>9</t>
  </si>
  <si>
    <t>182351133</t>
  </si>
  <si>
    <t>Rozprostření ornice pl přes 500 m2 ve svahu přes 1:5 tl vrstvy do 200 mm strojně</t>
  </si>
  <si>
    <t>18</t>
  </si>
  <si>
    <t>https://podminky.urs.cz/item/CS_URS_2025_02/182351133</t>
  </si>
  <si>
    <t>viz 6.1 a TZ - prům. dl. svahu 1,1 m, zához nad hladinou 0,38 m</t>
  </si>
  <si>
    <t>(1,1+0,38)*472,0</t>
  </si>
  <si>
    <t>181351103</t>
  </si>
  <si>
    <t>Rozprostření ornice tl vrstvy do 200 mm pl přes 100 do 500 m2 v rovině nebo ve svahu do 1:5 strojně</t>
  </si>
  <si>
    <t>20</t>
  </si>
  <si>
    <t>https://podminky.urs.cz/item/CS_URS_2025_02/181351103</t>
  </si>
  <si>
    <t>viz 6.1 a TZ - prům. šířka 0,5 m</t>
  </si>
  <si>
    <t>0,5*472,0</t>
  </si>
  <si>
    <t>11</t>
  </si>
  <si>
    <t>181411121</t>
  </si>
  <si>
    <t>Založení lučního trávníku výsevem pl do 1000 m2 v rovině a ve svahu do 1:5</t>
  </si>
  <si>
    <t>22</t>
  </si>
  <si>
    <t>https://podminky.urs.cz/item/CS_URS_2025_02/181411121</t>
  </si>
  <si>
    <t>181411122</t>
  </si>
  <si>
    <t>Založení lučního trávníku výsevem pl do 1000 m2 ve svahu přes 1:5 do 1:2</t>
  </si>
  <si>
    <t>24</t>
  </si>
  <si>
    <t>https://podminky.urs.cz/item/CS_URS_2025_02/181411122</t>
  </si>
  <si>
    <t>13</t>
  </si>
  <si>
    <t>M</t>
  </si>
  <si>
    <t>00572474</t>
  </si>
  <si>
    <t>osivo směs travní krajinná-svahová</t>
  </si>
  <si>
    <t>kg</t>
  </si>
  <si>
    <t>26</t>
  </si>
  <si>
    <t>R/ AGR01</t>
  </si>
  <si>
    <t>Likvidace přebytečné zeminy</t>
  </si>
  <si>
    <t>28</t>
  </si>
  <si>
    <t>- včetně veškeré manipulace, nakládání, přemístění vodorovně a svisle a vč. případných poplatkůza uložení a ost. nákladů s tím spojených</t>
  </si>
  <si>
    <t>- včetně nákladů na případné odběry vzorlů a laboratorní rozbory zeminy</t>
  </si>
  <si>
    <t>- veškeré nakládání se zeminou proběhne s platnou legislativou, zejm. zák. 541/2020Sb a jeho prováděcími předpisy</t>
  </si>
  <si>
    <t xml:space="preserve">"zemina z vykopávek (bez ornice a kamenů) - viz 7.1 a TZ"   1051,22</t>
  </si>
  <si>
    <t xml:space="preserve">"odpočet - zemina do násypů - viz 7.1 a TZ"   -155,0</t>
  </si>
  <si>
    <t>15</t>
  </si>
  <si>
    <t>R/ AGR02</t>
  </si>
  <si>
    <t>Likvidace přebytečné ornice</t>
  </si>
  <si>
    <t>30</t>
  </si>
  <si>
    <t>- přednostně využití pro zúrodnění zemědělských pozemků</t>
  </si>
  <si>
    <t>-včetně nákladů na rozprostření na zemědělských pozemcích</t>
  </si>
  <si>
    <t xml:space="preserve">"sejmutá ornice - viz 6.1 a TZ"   1,3*472,0*0,3</t>
  </si>
  <si>
    <t xml:space="preserve">"odpočet ornice pro ohumusování"   -(1,1+0,38+0,5)*472,0*0,1</t>
  </si>
  <si>
    <t>182251101</t>
  </si>
  <si>
    <t>Svahování násypů strojně</t>
  </si>
  <si>
    <t>32</t>
  </si>
  <si>
    <t>https://podminky.urs.cz/item/CS_URS_2025_02/182251101</t>
  </si>
  <si>
    <t>viz 6.1 a TZ</t>
  </si>
  <si>
    <t xml:space="preserve">"břehy nad úrovní opevnění - prům. délka svahu 1,1 m"   1,1*472,0</t>
  </si>
  <si>
    <t>Vodorovné konstrukce</t>
  </si>
  <si>
    <t>17</t>
  </si>
  <si>
    <t>462512270</t>
  </si>
  <si>
    <t>Zához z lomového kamene s proštěrkováním z terénu hmotnost do 200 kg</t>
  </si>
  <si>
    <t>34</t>
  </si>
  <si>
    <t>https://podminky.urs.cz/item/CS_URS_2025_02/462512270</t>
  </si>
  <si>
    <t>specifikace použitého kamene viz TZ</t>
  </si>
  <si>
    <t xml:space="preserve">"záhozové patky - viz 7.1 a TZ"   780,0</t>
  </si>
  <si>
    <t>R/462512169</t>
  </si>
  <si>
    <t>Příplatek za strojní srovnání a dotažení líce záhozu z lomového kamene záhozového do 200 kg do požadovaného tvaru a sklonu</t>
  </si>
  <si>
    <t>36</t>
  </si>
  <si>
    <t>viz v. č. 8 a TZ</t>
  </si>
  <si>
    <t>(0,85+1,15)*472,0</t>
  </si>
  <si>
    <t>19</t>
  </si>
  <si>
    <t>462511161</t>
  </si>
  <si>
    <t>Zához z lomového kamene tříděného hmotnost kamenů do 80 kg bez výplně</t>
  </si>
  <si>
    <t>38</t>
  </si>
  <si>
    <t>https://podminky.urs.cz/item/CS_URS_2025_02/462511161</t>
  </si>
  <si>
    <t xml:space="preserve">"břehy - viz 7.1 a TZ"   886,8</t>
  </si>
  <si>
    <t xml:space="preserve">"prahy - viz 9 a TZ"   169,4</t>
  </si>
  <si>
    <t xml:space="preserve">"zbytky stávajícího opevnění (hrubý odhad 10% výkopku)"   -(1182,7+169,4-184,1)*0,1</t>
  </si>
  <si>
    <t>R/462511161</t>
  </si>
  <si>
    <t>Zához z lomového kamene tříděného hmotnost kamenů do 80 kg bez výplně, bez dodání kamene</t>
  </si>
  <si>
    <t>40</t>
  </si>
  <si>
    <t xml:space="preserve">"využití - zbytky stávajícího opevnění (hrubý odhad 10% výkopku)"   (1182,7+169,4-184,1)*0,1</t>
  </si>
  <si>
    <t>R/462511169</t>
  </si>
  <si>
    <t xml:space="preserve">Příplatek za strojní srovnání a dotažení líce záhozu z lomového kamene  tříděného do požadovaného tvaru a sklonu</t>
  </si>
  <si>
    <t>42</t>
  </si>
  <si>
    <t>Příplatek za strojní srovnání a dotažení líce záhozu z lomového kamene tříděného do požadovaného tvaru a sklonu</t>
  </si>
  <si>
    <t>viz v. č. 7.1 a TZ - průměrná dl. svahu opevnění 2,7 m</t>
  </si>
  <si>
    <t>2,7*472,0</t>
  </si>
  <si>
    <t xml:space="preserve">"prahy - viz 9 - 22 ks"   2*5,5*22</t>
  </si>
  <si>
    <t>998</t>
  </si>
  <si>
    <t>Přesun hmot</t>
  </si>
  <si>
    <t>998332011</t>
  </si>
  <si>
    <t>Přesun hmot pro úpravy vodních toků a kanály</t>
  </si>
  <si>
    <t>t</t>
  </si>
  <si>
    <t>44</t>
  </si>
  <si>
    <t>https://podminky.urs.cz/item/CS_URS_2025_02/998332011</t>
  </si>
  <si>
    <t>50-2-2025 - SO 02 - Horní část</t>
  </si>
  <si>
    <t xml:space="preserve">"zbytky stávajícího opevnění (hrubý odhad 10% výkopku)"   (1913,1+200,2-298,6)*0,1</t>
  </si>
  <si>
    <t>prům. šířka 1,3 m, celková délka 472,0 m (viz 6.2 a TZ)</t>
  </si>
  <si>
    <t>1,3*765,6</t>
  </si>
  <si>
    <t xml:space="preserve">"břehy - viz 7.2 a TZ"   1913,1</t>
  </si>
  <si>
    <t xml:space="preserve">"prahy - viz 9 a TZ"   26*2*0,7*5,5</t>
  </si>
  <si>
    <t xml:space="preserve">"odpočet ornice"   -1,3*765,6*0,3</t>
  </si>
  <si>
    <t xml:space="preserve">"odpočet - zbytky stávajícího opevnění (hrubý odhad 10% výkopku)"   -(1913,1+200,2-298,6)*0,1</t>
  </si>
  <si>
    <t>viz 7.2 a TZ</t>
  </si>
  <si>
    <t xml:space="preserve">"břehy nad úrovní opevnění"   269,1</t>
  </si>
  <si>
    <t>viz 6.2 a TZ - prům. šířka 0,5 m</t>
  </si>
  <si>
    <t>0,5*765,6</t>
  </si>
  <si>
    <t>viz 6.2 a TZ</t>
  </si>
  <si>
    <t xml:space="preserve">"břehy nad úrovní opevnění - prům. délka svahu 1,1 m"   1,1*765,6</t>
  </si>
  <si>
    <t>viz 6.2 a TZ - prům. dl. svahu 1,1 m, zához nad hladinou 0,38 m</t>
  </si>
  <si>
    <t>(1,1+0,38)*765,6</t>
  </si>
  <si>
    <t xml:space="preserve">"zemina z vykopávek (bez ornice a kamenů) - viz 7.2 a TZ"   1633,2</t>
  </si>
  <si>
    <t xml:space="preserve">"odpočet - zemina do násypů - viz 7.2 a TZ"   -269,1</t>
  </si>
  <si>
    <t xml:space="preserve">"sejmutá ornice - viz 6.2 a TZ"   1,3*765,6*0,3</t>
  </si>
  <si>
    <t xml:space="preserve">"odpočet ornice pro ohumusování"   -(1,1+0,38+0,5)*765,6*0,1</t>
  </si>
  <si>
    <t xml:space="preserve">"břehy - viz 7.2 a TZ"   1584,7</t>
  </si>
  <si>
    <t xml:space="preserve">"prahy - viz 9 a TZ"   200,2</t>
  </si>
  <si>
    <t xml:space="preserve">"zbytky stávajícího opevnění (hrubý odhad 10% výkopku)"   -(1913,1+200,2-298,6)*0,1</t>
  </si>
  <si>
    <t>viz v. č. 7.2 a TZ - průměrná dl. svahu opevnění 2,7 m</t>
  </si>
  <si>
    <t>2,7*765,6</t>
  </si>
  <si>
    <t xml:space="preserve">"prahy - viz 9 - 26 ks"   2*5,5*26</t>
  </si>
  <si>
    <t xml:space="preserve">"záhozové patky - viz 7.2 a TZ"   1390,0</t>
  </si>
  <si>
    <t>(0,85+1,15)*765,6</t>
  </si>
  <si>
    <t>50-3-2025 -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</si>
  <si>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</si>
  <si>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</si>
  <si>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</si>
  <si>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</si>
  <si>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</si>
  <si>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</si>
  <si>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</si>
  <si>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</si>
  <si>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</si>
  <si>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</si>
  <si>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</si>
  <si>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</si>
  <si>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- zajištění místnosti pro TDI v ZS vč. jejího vybavení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</si>
  <si>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</si>
  <si>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</si>
  <si>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komunikací, sjezdů a nájezdů pro realizaci stavby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</si>
  <si>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</si>
  <si>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</si>
  <si>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</si>
  <si>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</si>
  <si>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</si>
  <si>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</si>
  <si>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</si>
  <si>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0110</t>
  </si>
  <si>
    <t>Zajištění zřízení sjezdů</t>
  </si>
  <si>
    <t xml:space="preserve">zajištění zřízení a odstranění dočasných sjezdů  pro realizaci stavby - veškeré sjezdy do berem dle potřeby zhotovitele</t>
  </si>
  <si>
    <t>01101</t>
  </si>
  <si>
    <t>Provizorní i trvalé příjezdné komunikace</t>
  </si>
  <si>
    <t xml:space="preserve">- ochrana podkladu na přístupových komunikacích včetně všeho potřebného k ochraně povrchu terénu před poškozením </t>
  </si>
  <si>
    <t>následná náprava po dokončení prací - uvedení pozemků a komunikací do původního stavu</t>
  </si>
  <si>
    <t>- položka zahrnuje splnění požadavků vlastníků a uživatelů pozemků.</t>
  </si>
  <si>
    <t>- položka zahrnuje i uvedení do původního stavu všech poškozených ploch v bermách toku jejich urovnáním a zatravněním</t>
  </si>
  <si>
    <t>- položka zahrnuje i náhradu škody na přilehlých zemědělských pozemcích včetně škody na úrodě, pokud taková škoda vznikne</t>
  </si>
  <si>
    <t>01117</t>
  </si>
  <si>
    <t>Zajištění zřízení a odstranění provizorních ploch pro mezideponie a skládky materiálu</t>
  </si>
  <si>
    <t>"zajištění zřízení a odstranění ploch ploch pro dočasné uložení materiálu - kamene a zeminy včetně jejich odstranění v rozsahu dle potřeby zhotovite</t>
  </si>
  <si>
    <t>02</t>
  </si>
  <si>
    <t>Projektová dokumentace - ostatní náklady</t>
  </si>
  <si>
    <t>0210</t>
  </si>
  <si>
    <t>Vypracování Plánu opatření pro případ havárie</t>
  </si>
  <si>
    <t>kus</t>
  </si>
  <si>
    <t>0221</t>
  </si>
  <si>
    <t>Zpracování povodňového plánu stavby dle §71 zákona č. 254/2001 Sb. včetně zajištění schválení příslušnými orgány správy a Povodím Labe, státní podnik</t>
  </si>
  <si>
    <t>023</t>
  </si>
  <si>
    <t>Vypracování projektu skutečného provedení díla</t>
  </si>
  <si>
    <t>"3 paré + 1 x CD."</t>
  </si>
  <si>
    <t>009999</t>
  </si>
  <si>
    <t>Vpracování plánu BOZP</t>
  </si>
  <si>
    <t>kpl</t>
  </si>
  <si>
    <t xml:space="preserve">Poznámka k položce: </t>
  </si>
  <si>
    <t>Zpracování plánu BOZP nezávislým koordinátorem</t>
  </si>
  <si>
    <t>- Koordinátor BOZP musí jednat nestranně a nezávisle na zhotoviteli, i když je jím finančně hrazen.</t>
  </si>
  <si>
    <t>- Musí mít zajištěné podmínky pro výkon své funkce bez vnějšího ovlivňování, aby nedocházelo ke střetu zájmů.</t>
  </si>
  <si>
    <t>Plán BOZP a jeho koordinace musí být v souladu se zákonem č. 309/2006 Sb. a souvisejícími právními předpisy.</t>
  </si>
  <si>
    <t>Koordinátor BOZP musí splňovat odbornou způsobilost dle platné legislativy, včetně příslušné kvalifikace,</t>
  </si>
  <si>
    <t>Musí být zajištěna transparentnost vztahů mezi koordinátorem, zhotovitelem a investorem.</t>
  </si>
  <si>
    <t>Koordinátor BOZP nesmí být smluvně vázán způsobem, který by mohl ovlivnit jeho nestrannost a rozhodovací pravomoci.</t>
  </si>
  <si>
    <t>03</t>
  </si>
  <si>
    <t>Geodetické práce a vytýčení - ostatní náklady</t>
  </si>
  <si>
    <t>031</t>
  </si>
  <si>
    <t>Vypracování geodetického zaměření skutečného stavu po dokončení díla</t>
  </si>
  <si>
    <t>"zaměření stavby zpracované ve 2 paré + 1 x CD"</t>
  </si>
  <si>
    <t>"zaměření příčných profilů toku v opravovaných úsecích ve vzdálenostech á 25 m včetně zaměření stabilizace dna"</t>
  </si>
  <si>
    <t>035</t>
  </si>
  <si>
    <t>Zajištění veškerých geodetických prací souvisejících s realizací díla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</si>
  <si>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</si>
  <si>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</si>
  <si>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</si>
  <si>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</si>
  <si>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092</t>
  </si>
  <si>
    <t>Zajištění souhlasů se zvláštním užíváním komunikací</t>
  </si>
  <si>
    <t>0931</t>
  </si>
  <si>
    <t>Provedení pasportizace stávajících nemovitostí (vč. pozemků) a jejich příslušenství, zajištění fotodokumentace stávajícího stavu přístupových komunikací</t>
  </si>
  <si>
    <t>094</t>
  </si>
  <si>
    <t>Zajištění vytyčení veškerých podzemních zařízení</t>
  </si>
  <si>
    <t>095</t>
  </si>
  <si>
    <t>Zajištění šetření o podzemních sítích vč. zajištění nových vyjádření v případě, že před realizací pozbyly platnosti</t>
  </si>
  <si>
    <t>09920</t>
  </si>
  <si>
    <t>Odborné odlovení rybí obsádky z prostoru staveniště</t>
  </si>
  <si>
    <t>09921</t>
  </si>
  <si>
    <t>Zajištění průzkumu staveniště zaměřeného na výskyt zvláště chráněných živočichů a rostlin a jejich odborného transferu</t>
  </si>
  <si>
    <t>09921.1</t>
  </si>
  <si>
    <t>Zajištění biologického dozoru odborně způsobilou osobou</t>
  </si>
  <si>
    <t>"zajištění terénního monitoringu staveniště"</t>
  </si>
  <si>
    <t>"sledování výskytu ochranářsky významných organismů"</t>
  </si>
  <si>
    <t>"zajištění plnění podmínek orgánu ochrany přírody"</t>
  </si>
  <si>
    <t>"koordinace prací biologického servisu"</t>
  </si>
  <si>
    <t>"zpracování zprávy o výsledcích biologického dozoru"</t>
  </si>
  <si>
    <t>0993</t>
  </si>
  <si>
    <t>Zajištění dopravně inženýrských opatření</t>
  </si>
  <si>
    <t>"- zajištění zpracování plánu dopravně inženýrských opatření</t>
  </si>
  <si>
    <t>"- zajištění projednání a schválení plánu dopravně inženýrských opatření</t>
  </si>
  <si>
    <t>- zajištění zřízení a likvidace dopravního značení včetně případné světelné signalizace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</si>
  <si>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</si>
  <si>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</si>
  <si>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0995</t>
  </si>
  <si>
    <t>Zajištění opatření vyplývajících z podmínek práce v ochranných pásmech technické infrastruktury</t>
  </si>
  <si>
    <t>09968</t>
  </si>
  <si>
    <t>Čištění vozovek splachováním vodou povrchu podkladu nebo krytu živičného, betonového nebo dlážděného</t>
  </si>
  <si>
    <t>"čištění během stavby vodou z mobilních zdrojů (... x.... m)"</t>
  </si>
  <si>
    <t>23</t>
  </si>
  <si>
    <t>09991</t>
  </si>
  <si>
    <t>Zajištění fotodokumentace veškerých konstrukcí, které budou v průběhu výstavby skryty nebo zakryty</t>
  </si>
  <si>
    <t>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</si>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</sst>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4203104" TargetMode="External" /><Relationship Id="rId2" Type="http://schemas.openxmlformats.org/officeDocument/2006/relationships/hyperlink" Target="https://podminky.urs.cz/item/CS_URS_2025_02/114203201" TargetMode="External" /><Relationship Id="rId3" Type="http://schemas.openxmlformats.org/officeDocument/2006/relationships/hyperlink" Target="https://podminky.urs.cz/item/CS_URS_2025_02/114253301" TargetMode="External" /><Relationship Id="rId4" Type="http://schemas.openxmlformats.org/officeDocument/2006/relationships/hyperlink" Target="https://podminky.urs.cz/item/CS_URS_2025_02/121151116" TargetMode="External" /><Relationship Id="rId5" Type="http://schemas.openxmlformats.org/officeDocument/2006/relationships/hyperlink" Target="https://podminky.urs.cz/item/CS_URS_2025_02/127751102" TargetMode="External" /><Relationship Id="rId6" Type="http://schemas.openxmlformats.org/officeDocument/2006/relationships/hyperlink" Target="https://podminky.urs.cz/item/CS_URS_2025_02/162351104" TargetMode="External" /><Relationship Id="rId7" Type="http://schemas.openxmlformats.org/officeDocument/2006/relationships/hyperlink" Target="https://podminky.urs.cz/item/CS_URS_2025_02/167151111" TargetMode="External" /><Relationship Id="rId8" Type="http://schemas.openxmlformats.org/officeDocument/2006/relationships/hyperlink" Target="https://podminky.urs.cz/item/CS_URS_2025_02/171151103" TargetMode="External" /><Relationship Id="rId9" Type="http://schemas.openxmlformats.org/officeDocument/2006/relationships/hyperlink" Target="https://podminky.urs.cz/item/CS_URS_2025_02/182351133" TargetMode="External" /><Relationship Id="rId10" Type="http://schemas.openxmlformats.org/officeDocument/2006/relationships/hyperlink" Target="https://podminky.urs.cz/item/CS_URS_2025_02/181351103" TargetMode="External" /><Relationship Id="rId11" Type="http://schemas.openxmlformats.org/officeDocument/2006/relationships/hyperlink" Target="https://podminky.urs.cz/item/CS_URS_2025_02/181411121" TargetMode="External" /><Relationship Id="rId12" Type="http://schemas.openxmlformats.org/officeDocument/2006/relationships/hyperlink" Target="https://podminky.urs.cz/item/CS_URS_2025_02/181411122" TargetMode="External" /><Relationship Id="rId13" Type="http://schemas.openxmlformats.org/officeDocument/2006/relationships/hyperlink" Target="https://podminky.urs.cz/item/CS_URS_2025_02/182251101" TargetMode="External" /><Relationship Id="rId14" Type="http://schemas.openxmlformats.org/officeDocument/2006/relationships/hyperlink" Target="https://podminky.urs.cz/item/CS_URS_2025_02/462512270" TargetMode="External" /><Relationship Id="rId15" Type="http://schemas.openxmlformats.org/officeDocument/2006/relationships/hyperlink" Target="https://podminky.urs.cz/item/CS_URS_2025_02/462511161" TargetMode="External" /><Relationship Id="rId16" Type="http://schemas.openxmlformats.org/officeDocument/2006/relationships/hyperlink" Target="https://podminky.urs.cz/item/CS_URS_2025_02/99833201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4203104" TargetMode="External" /><Relationship Id="rId2" Type="http://schemas.openxmlformats.org/officeDocument/2006/relationships/hyperlink" Target="https://podminky.urs.cz/item/CS_URS_2025_02/114203201" TargetMode="External" /><Relationship Id="rId3" Type="http://schemas.openxmlformats.org/officeDocument/2006/relationships/hyperlink" Target="https://podminky.urs.cz/item/CS_URS_2025_02/114253301" TargetMode="External" /><Relationship Id="rId4" Type="http://schemas.openxmlformats.org/officeDocument/2006/relationships/hyperlink" Target="https://podminky.urs.cz/item/CS_URS_2025_02/121151116" TargetMode="External" /><Relationship Id="rId5" Type="http://schemas.openxmlformats.org/officeDocument/2006/relationships/hyperlink" Target="https://podminky.urs.cz/item/CS_URS_2025_02/127751102" TargetMode="External" /><Relationship Id="rId6" Type="http://schemas.openxmlformats.org/officeDocument/2006/relationships/hyperlink" Target="https://podminky.urs.cz/item/CS_URS_2025_02/162351104" TargetMode="External" /><Relationship Id="rId7" Type="http://schemas.openxmlformats.org/officeDocument/2006/relationships/hyperlink" Target="https://podminky.urs.cz/item/CS_URS_2025_02/167151111" TargetMode="External" /><Relationship Id="rId8" Type="http://schemas.openxmlformats.org/officeDocument/2006/relationships/hyperlink" Target="https://podminky.urs.cz/item/CS_URS_2025_02/171151103" TargetMode="External" /><Relationship Id="rId9" Type="http://schemas.openxmlformats.org/officeDocument/2006/relationships/hyperlink" Target="https://podminky.urs.cz/item/CS_URS_2025_02/181351103" TargetMode="External" /><Relationship Id="rId10" Type="http://schemas.openxmlformats.org/officeDocument/2006/relationships/hyperlink" Target="https://podminky.urs.cz/item/CS_URS_2025_02/181411121" TargetMode="External" /><Relationship Id="rId11" Type="http://schemas.openxmlformats.org/officeDocument/2006/relationships/hyperlink" Target="https://podminky.urs.cz/item/CS_URS_2025_02/181411122" TargetMode="External" /><Relationship Id="rId12" Type="http://schemas.openxmlformats.org/officeDocument/2006/relationships/hyperlink" Target="https://podminky.urs.cz/item/CS_URS_2025_02/182251101" TargetMode="External" /><Relationship Id="rId13" Type="http://schemas.openxmlformats.org/officeDocument/2006/relationships/hyperlink" Target="https://podminky.urs.cz/item/CS_URS_2025_02/182351133" TargetMode="External" /><Relationship Id="rId14" Type="http://schemas.openxmlformats.org/officeDocument/2006/relationships/hyperlink" Target="https://podminky.urs.cz/item/CS_URS_2025_02/462511161" TargetMode="External" /><Relationship Id="rId15" Type="http://schemas.openxmlformats.org/officeDocument/2006/relationships/hyperlink" Target="https://podminky.urs.cz/item/CS_URS_2025_02/462512270" TargetMode="External" /><Relationship Id="rId16" Type="http://schemas.openxmlformats.org/officeDocument/2006/relationships/hyperlink" Target="https://podminky.urs.cz/item/CS_URS_2025_02/99833201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hidden="1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43</v>
      </c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129251003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Loučná, Sezemice, obnova opevnění v ř. km 2,100 - 5,640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5" t="str">
        <f>IF(AN8= "","",AN8)</f>
        <v>16.1.2026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>Povodí Labe,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6" t="str">
        <f>IF(E17="","",E17)</f>
        <v>Ing. Jan Kapsa</v>
      </c>
      <c r="AN49" s="67"/>
      <c r="AO49" s="67"/>
      <c r="AP49" s="67"/>
      <c r="AQ49" s="42"/>
      <c r="AR49" s="46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6" t="str">
        <f>IF(E20="","",E20)</f>
        <v xml:space="preserve"> 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6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72</v>
      </c>
      <c r="BT54" s="112" t="s">
        <v>73</v>
      </c>
      <c r="BU54" s="113" t="s">
        <v>74</v>
      </c>
      <c r="BV54" s="112" t="s">
        <v>75</v>
      </c>
      <c r="BW54" s="112" t="s">
        <v>5</v>
      </c>
      <c r="BX54" s="112" t="s">
        <v>76</v>
      </c>
      <c r="CL54" s="112" t="s">
        <v>19</v>
      </c>
    </row>
    <row r="55" s="7" customFormat="1" ht="24.75" customHeight="1">
      <c r="A55" s="114" t="s">
        <v>77</v>
      </c>
      <c r="B55" s="115"/>
      <c r="C55" s="116"/>
      <c r="D55" s="117" t="s">
        <v>78</v>
      </c>
      <c r="E55" s="117"/>
      <c r="F55" s="117"/>
      <c r="G55" s="117"/>
      <c r="H55" s="117"/>
      <c r="I55" s="118"/>
      <c r="J55" s="117" t="s">
        <v>79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'50-1-2025 - SO 01 - Dolní...'!J30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80</v>
      </c>
      <c r="AR55" s="121"/>
      <c r="AS55" s="122">
        <v>0</v>
      </c>
      <c r="AT55" s="123">
        <f>ROUND(SUM(AV55:AW55),2)</f>
        <v>0</v>
      </c>
      <c r="AU55" s="124">
        <f>'50-1-2025 - SO 01 - Dolní...'!P83</f>
        <v>0</v>
      </c>
      <c r="AV55" s="123">
        <f>'50-1-2025 - SO 01 - Dolní...'!J33</f>
        <v>0</v>
      </c>
      <c r="AW55" s="123">
        <f>'50-1-2025 - SO 01 - Dolní...'!J34</f>
        <v>0</v>
      </c>
      <c r="AX55" s="123">
        <f>'50-1-2025 - SO 01 - Dolní...'!J35</f>
        <v>0</v>
      </c>
      <c r="AY55" s="123">
        <f>'50-1-2025 - SO 01 - Dolní...'!J36</f>
        <v>0</v>
      </c>
      <c r="AZ55" s="123">
        <f>'50-1-2025 - SO 01 - Dolní...'!F33</f>
        <v>0</v>
      </c>
      <c r="BA55" s="123">
        <f>'50-1-2025 - SO 01 - Dolní...'!F34</f>
        <v>0</v>
      </c>
      <c r="BB55" s="123">
        <f>'50-1-2025 - SO 01 - Dolní...'!F35</f>
        <v>0</v>
      </c>
      <c r="BC55" s="123">
        <f>'50-1-2025 - SO 01 - Dolní...'!F36</f>
        <v>0</v>
      </c>
      <c r="BD55" s="125">
        <f>'50-1-2025 - SO 01 - Dolní...'!F37</f>
        <v>0</v>
      </c>
      <c r="BE55" s="7"/>
      <c r="BT55" s="126" t="s">
        <v>81</v>
      </c>
      <c r="BV55" s="126" t="s">
        <v>75</v>
      </c>
      <c r="BW55" s="126" t="s">
        <v>82</v>
      </c>
      <c r="BX55" s="126" t="s">
        <v>5</v>
      </c>
      <c r="CL55" s="126" t="s">
        <v>19</v>
      </c>
      <c r="CM55" s="126" t="s">
        <v>83</v>
      </c>
    </row>
    <row r="56" s="7" customFormat="1" ht="24.75" customHeight="1">
      <c r="A56" s="114" t="s">
        <v>77</v>
      </c>
      <c r="B56" s="115"/>
      <c r="C56" s="116"/>
      <c r="D56" s="117" t="s">
        <v>84</v>
      </c>
      <c r="E56" s="117"/>
      <c r="F56" s="117"/>
      <c r="G56" s="117"/>
      <c r="H56" s="117"/>
      <c r="I56" s="118"/>
      <c r="J56" s="117" t="s">
        <v>85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'50-2-2025 - SO 02 - Horní...'!J30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80</v>
      </c>
      <c r="AR56" s="121"/>
      <c r="AS56" s="122">
        <v>0</v>
      </c>
      <c r="AT56" s="123">
        <f>ROUND(SUM(AV56:AW56),2)</f>
        <v>0</v>
      </c>
      <c r="AU56" s="124">
        <f>'50-2-2025 - SO 02 - Horní...'!P83</f>
        <v>0</v>
      </c>
      <c r="AV56" s="123">
        <f>'50-2-2025 - SO 02 - Horní...'!J33</f>
        <v>0</v>
      </c>
      <c r="AW56" s="123">
        <f>'50-2-2025 - SO 02 - Horní...'!J34</f>
        <v>0</v>
      </c>
      <c r="AX56" s="123">
        <f>'50-2-2025 - SO 02 - Horní...'!J35</f>
        <v>0</v>
      </c>
      <c r="AY56" s="123">
        <f>'50-2-2025 - SO 02 - Horní...'!J36</f>
        <v>0</v>
      </c>
      <c r="AZ56" s="123">
        <f>'50-2-2025 - SO 02 - Horní...'!F33</f>
        <v>0</v>
      </c>
      <c r="BA56" s="123">
        <f>'50-2-2025 - SO 02 - Horní...'!F34</f>
        <v>0</v>
      </c>
      <c r="BB56" s="123">
        <f>'50-2-2025 - SO 02 - Horní...'!F35</f>
        <v>0</v>
      </c>
      <c r="BC56" s="123">
        <f>'50-2-2025 - SO 02 - Horní...'!F36</f>
        <v>0</v>
      </c>
      <c r="BD56" s="125">
        <f>'50-2-2025 - SO 02 - Horní...'!F37</f>
        <v>0</v>
      </c>
      <c r="BE56" s="7"/>
      <c r="BT56" s="126" t="s">
        <v>81</v>
      </c>
      <c r="BV56" s="126" t="s">
        <v>75</v>
      </c>
      <c r="BW56" s="126" t="s">
        <v>86</v>
      </c>
      <c r="BX56" s="126" t="s">
        <v>5</v>
      </c>
      <c r="CL56" s="126" t="s">
        <v>19</v>
      </c>
      <c r="CM56" s="126" t="s">
        <v>83</v>
      </c>
    </row>
    <row r="57" s="7" customFormat="1" ht="24.75" customHeight="1">
      <c r="A57" s="114" t="s">
        <v>77</v>
      </c>
      <c r="B57" s="115"/>
      <c r="C57" s="116"/>
      <c r="D57" s="117" t="s">
        <v>87</v>
      </c>
      <c r="E57" s="117"/>
      <c r="F57" s="117"/>
      <c r="G57" s="117"/>
      <c r="H57" s="117"/>
      <c r="I57" s="118"/>
      <c r="J57" s="117" t="s">
        <v>88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'50-3-2025 - Vedlejší a os...'!J30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89</v>
      </c>
      <c r="AR57" s="121"/>
      <c r="AS57" s="127">
        <v>0</v>
      </c>
      <c r="AT57" s="128">
        <f>ROUND(SUM(AV57:AW57),2)</f>
        <v>0</v>
      </c>
      <c r="AU57" s="129">
        <f>'50-3-2025 - Vedlejší a os...'!P84</f>
        <v>0</v>
      </c>
      <c r="AV57" s="128">
        <f>'50-3-2025 - Vedlejší a os...'!J33</f>
        <v>0</v>
      </c>
      <c r="AW57" s="128">
        <f>'50-3-2025 - Vedlejší a os...'!J34</f>
        <v>0</v>
      </c>
      <c r="AX57" s="128">
        <f>'50-3-2025 - Vedlejší a os...'!J35</f>
        <v>0</v>
      </c>
      <c r="AY57" s="128">
        <f>'50-3-2025 - Vedlejší a os...'!J36</f>
        <v>0</v>
      </c>
      <c r="AZ57" s="128">
        <f>'50-3-2025 - Vedlejší a os...'!F33</f>
        <v>0</v>
      </c>
      <c r="BA57" s="128">
        <f>'50-3-2025 - Vedlejší a os...'!F34</f>
        <v>0</v>
      </c>
      <c r="BB57" s="128">
        <f>'50-3-2025 - Vedlejší a os...'!F35</f>
        <v>0</v>
      </c>
      <c r="BC57" s="128">
        <f>'50-3-2025 - Vedlejší a os...'!F36</f>
        <v>0</v>
      </c>
      <c r="BD57" s="130">
        <f>'50-3-2025 - Vedlejší a os...'!F37</f>
        <v>0</v>
      </c>
      <c r="BE57" s="7"/>
      <c r="BT57" s="126" t="s">
        <v>81</v>
      </c>
      <c r="BV57" s="126" t="s">
        <v>75</v>
      </c>
      <c r="BW57" s="126" t="s">
        <v>90</v>
      </c>
      <c r="BX57" s="126" t="s">
        <v>5</v>
      </c>
      <c r="CL57" s="126" t="s">
        <v>19</v>
      </c>
      <c r="CM57" s="126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R0cavwp72rJOC+FRfLB/RkuQvB/nYsO4CDFoYed6QsjjkYjrpH5s1iJGmj9aiBwZ9XI6FgwoDq/YOP3yysDQdQ==" hashValue="SqkXTzzJbMBbkZn+hQJaASRsUTDTHXcvXNiMSroanQmFJh0E6Agwk2XSp+Lm6ZNNYBjD1ln3R8JKnRRJRLC2j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50-1-2025 - SO 01 - Dolní...'!C2" display="/"/>
    <hyperlink ref="A56" location="'50-2-2025 - SO 02 - Horní...'!C2" display="/"/>
    <hyperlink ref="A57" location="'50-3-2025 - Vedlejší a 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</row>
    <row r="4" s="1" customFormat="1" ht="24.96" customHeight="1">
      <c r="B4" s="22"/>
      <c r="D4" s="133" t="s">
        <v>91</v>
      </c>
      <c r="L4" s="22"/>
      <c r="M4" s="134" t="s">
        <v>10</v>
      </c>
      <c r="AT4" s="19" t="s">
        <v>35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Loučná, Sezemice, obnova opevnění v ř. km 2,100 - 5,640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16.1.2026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29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ROUND((SUM(BE83:BE213)),  2)</f>
        <v>0</v>
      </c>
      <c r="G33" s="40"/>
      <c r="H33" s="40"/>
      <c r="I33" s="151">
        <v>0.20999999999999999</v>
      </c>
      <c r="J33" s="150">
        <f>ROUND(((SUM(BE83:BE213))*I33),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45</v>
      </c>
      <c r="F34" s="150">
        <f>ROUND((SUM(BF83:BF213)),  2)</f>
        <v>0</v>
      </c>
      <c r="G34" s="40"/>
      <c r="H34" s="40"/>
      <c r="I34" s="151">
        <v>0.12</v>
      </c>
      <c r="J34" s="150">
        <f>ROUND(((SUM(BF83:BF213))*I34),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43</v>
      </c>
      <c r="E35" s="135" t="s">
        <v>46</v>
      </c>
      <c r="F35" s="150">
        <f>ROUND((SUM(BG83:BG213)),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47</v>
      </c>
      <c r="F36" s="150">
        <f>ROUND((SUM(BH83:BH213)),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ROUND((SUM(BI83:BI213)),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Loučná, Sezemice, obnova opevnění v ř. km 2,100 - 5,640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50-1-2025 - SO 01 - Dolní část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5" t="str">
        <f>IF(J12="","",J12)</f>
        <v>16.1.2026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Ing. Jan Kapsa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95</v>
      </c>
      <c r="D57" s="165"/>
      <c r="E57" s="165"/>
      <c r="F57" s="165"/>
      <c r="G57" s="165"/>
      <c r="H57" s="165"/>
      <c r="I57" s="165"/>
      <c r="J57" s="166" t="s">
        <v>96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5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8"/>
      <c r="C60" s="169"/>
      <c r="D60" s="170" t="s">
        <v>98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99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100</v>
      </c>
      <c r="E62" s="177"/>
      <c r="F62" s="177"/>
      <c r="G62" s="177"/>
      <c r="H62" s="177"/>
      <c r="I62" s="177"/>
      <c r="J62" s="178">
        <f>J179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101</v>
      </c>
      <c r="E63" s="177"/>
      <c r="F63" s="177"/>
      <c r="G63" s="177"/>
      <c r="H63" s="177"/>
      <c r="I63" s="177"/>
      <c r="J63" s="178">
        <f>J210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102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Loučná, Sezemice, obnova opevnění v ř. km 2,100 - 5,640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92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2" t="str">
        <f>E9</f>
        <v>50-1-2025 - SO 01 - Dolní část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5" t="str">
        <f>IF(J12="","",J12)</f>
        <v>16.1.2026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Povodí Labe, státní podnik</v>
      </c>
      <c r="G79" s="42"/>
      <c r="H79" s="42"/>
      <c r="I79" s="34" t="s">
        <v>33</v>
      </c>
      <c r="J79" s="38" t="str">
        <f>E21</f>
        <v>Ing. Jan Kapsa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 xml:space="preserve"> 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103</v>
      </c>
      <c r="D82" s="183" t="s">
        <v>58</v>
      </c>
      <c r="E82" s="183" t="s">
        <v>54</v>
      </c>
      <c r="F82" s="183" t="s">
        <v>55</v>
      </c>
      <c r="G82" s="183" t="s">
        <v>104</v>
      </c>
      <c r="H82" s="183" t="s">
        <v>105</v>
      </c>
      <c r="I82" s="183" t="s">
        <v>106</v>
      </c>
      <c r="J82" s="183" t="s">
        <v>96</v>
      </c>
      <c r="K82" s="184" t="s">
        <v>107</v>
      </c>
      <c r="L82" s="185"/>
      <c r="M82" s="95" t="s">
        <v>19</v>
      </c>
      <c r="N82" s="96" t="s">
        <v>43</v>
      </c>
      <c r="O82" s="96" t="s">
        <v>108</v>
      </c>
      <c r="P82" s="96" t="s">
        <v>109</v>
      </c>
      <c r="Q82" s="96" t="s">
        <v>110</v>
      </c>
      <c r="R82" s="96" t="s">
        <v>111</v>
      </c>
      <c r="S82" s="96" t="s">
        <v>112</v>
      </c>
      <c r="T82" s="97" t="s">
        <v>113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2" t="s">
        <v>114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97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72</v>
      </c>
      <c r="E84" s="194" t="s">
        <v>115</v>
      </c>
      <c r="F84" s="194" t="s">
        <v>116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P85+P179+P210</f>
        <v>0</v>
      </c>
      <c r="Q84" s="199"/>
      <c r="R84" s="200">
        <f>R85+R179+R210</f>
        <v>0</v>
      </c>
      <c r="S84" s="199"/>
      <c r="T84" s="201">
        <f>T85+T179+T210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81</v>
      </c>
      <c r="AT84" s="203" t="s">
        <v>72</v>
      </c>
      <c r="AU84" s="203" t="s">
        <v>73</v>
      </c>
      <c r="AY84" s="202" t="s">
        <v>117</v>
      </c>
      <c r="BK84" s="204">
        <f>BK85+BK179+BK210</f>
        <v>0</v>
      </c>
    </row>
    <row r="85" s="12" customFormat="1" ht="22.8" customHeight="1">
      <c r="A85" s="12"/>
      <c r="B85" s="191"/>
      <c r="C85" s="192"/>
      <c r="D85" s="193" t="s">
        <v>72</v>
      </c>
      <c r="E85" s="205" t="s">
        <v>81</v>
      </c>
      <c r="F85" s="205" t="s">
        <v>118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SUM(P86:P178)</f>
        <v>0</v>
      </c>
      <c r="Q85" s="199"/>
      <c r="R85" s="200">
        <f>SUM(R86:R178)</f>
        <v>0</v>
      </c>
      <c r="S85" s="199"/>
      <c r="T85" s="201">
        <f>SUM(T86:T178)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81</v>
      </c>
      <c r="AT85" s="203" t="s">
        <v>72</v>
      </c>
      <c r="AU85" s="203" t="s">
        <v>81</v>
      </c>
      <c r="AY85" s="202" t="s">
        <v>117</v>
      </c>
      <c r="BK85" s="204">
        <f>SUM(BK86:BK178)</f>
        <v>0</v>
      </c>
    </row>
    <row r="86" s="2" customFormat="1" ht="16.5" customHeight="1">
      <c r="A86" s="40"/>
      <c r="B86" s="41"/>
      <c r="C86" s="207" t="s">
        <v>81</v>
      </c>
      <c r="D86" s="207" t="s">
        <v>119</v>
      </c>
      <c r="E86" s="208" t="s">
        <v>120</v>
      </c>
      <c r="F86" s="209" t="s">
        <v>121</v>
      </c>
      <c r="G86" s="210" t="s">
        <v>122</v>
      </c>
      <c r="H86" s="211">
        <v>116.8</v>
      </c>
      <c r="I86" s="212"/>
      <c r="J86" s="213">
        <f>ROUND(I86*H86,2)</f>
        <v>0</v>
      </c>
      <c r="K86" s="209" t="s">
        <v>123</v>
      </c>
      <c r="L86" s="46"/>
      <c r="M86" s="214" t="s">
        <v>19</v>
      </c>
      <c r="N86" s="215" t="s">
        <v>46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124</v>
      </c>
      <c r="AT86" s="218" t="s">
        <v>119</v>
      </c>
      <c r="AU86" s="218" t="s">
        <v>83</v>
      </c>
      <c r="AY86" s="19" t="s">
        <v>117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124</v>
      </c>
      <c r="BK86" s="219">
        <f>ROUND(I86*H86,2)</f>
        <v>0</v>
      </c>
      <c r="BL86" s="19" t="s">
        <v>124</v>
      </c>
      <c r="BM86" s="218" t="s">
        <v>83</v>
      </c>
    </row>
    <row r="87" s="2" customFormat="1">
      <c r="A87" s="40"/>
      <c r="B87" s="41"/>
      <c r="C87" s="42"/>
      <c r="D87" s="220" t="s">
        <v>125</v>
      </c>
      <c r="E87" s="42"/>
      <c r="F87" s="221" t="s">
        <v>121</v>
      </c>
      <c r="G87" s="42"/>
      <c r="H87" s="42"/>
      <c r="I87" s="222"/>
      <c r="J87" s="42"/>
      <c r="K87" s="42"/>
      <c r="L87" s="46"/>
      <c r="M87" s="223"/>
      <c r="N87" s="224"/>
      <c r="O87" s="87"/>
      <c r="P87" s="87"/>
      <c r="Q87" s="87"/>
      <c r="R87" s="87"/>
      <c r="S87" s="87"/>
      <c r="T87" s="88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125</v>
      </c>
      <c r="AU87" s="19" t="s">
        <v>83</v>
      </c>
    </row>
    <row r="88" s="2" customFormat="1">
      <c r="A88" s="40"/>
      <c r="B88" s="41"/>
      <c r="C88" s="42"/>
      <c r="D88" s="225" t="s">
        <v>126</v>
      </c>
      <c r="E88" s="42"/>
      <c r="F88" s="226" t="s">
        <v>127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126</v>
      </c>
      <c r="AU88" s="19" t="s">
        <v>83</v>
      </c>
    </row>
    <row r="89" s="13" customFormat="1">
      <c r="A89" s="13"/>
      <c r="B89" s="227"/>
      <c r="C89" s="228"/>
      <c r="D89" s="220" t="s">
        <v>128</v>
      </c>
      <c r="E89" s="229" t="s">
        <v>19</v>
      </c>
      <c r="F89" s="230" t="s">
        <v>129</v>
      </c>
      <c r="G89" s="228"/>
      <c r="H89" s="231">
        <v>116.8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128</v>
      </c>
      <c r="AU89" s="237" t="s">
        <v>83</v>
      </c>
      <c r="AV89" s="13" t="s">
        <v>83</v>
      </c>
      <c r="AW89" s="13" t="s">
        <v>35</v>
      </c>
      <c r="AX89" s="13" t="s">
        <v>73</v>
      </c>
      <c r="AY89" s="237" t="s">
        <v>117</v>
      </c>
    </row>
    <row r="90" s="14" customFormat="1">
      <c r="A90" s="14"/>
      <c r="B90" s="238"/>
      <c r="C90" s="239"/>
      <c r="D90" s="220" t="s">
        <v>128</v>
      </c>
      <c r="E90" s="240" t="s">
        <v>19</v>
      </c>
      <c r="F90" s="241" t="s">
        <v>130</v>
      </c>
      <c r="G90" s="239"/>
      <c r="H90" s="242">
        <v>116.8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128</v>
      </c>
      <c r="AU90" s="248" t="s">
        <v>83</v>
      </c>
      <c r="AV90" s="14" t="s">
        <v>124</v>
      </c>
      <c r="AW90" s="14" t="s">
        <v>35</v>
      </c>
      <c r="AX90" s="14" t="s">
        <v>81</v>
      </c>
      <c r="AY90" s="248" t="s">
        <v>117</v>
      </c>
    </row>
    <row r="91" s="2" customFormat="1" ht="24.15" customHeight="1">
      <c r="A91" s="40"/>
      <c r="B91" s="41"/>
      <c r="C91" s="207" t="s">
        <v>83</v>
      </c>
      <c r="D91" s="207" t="s">
        <v>119</v>
      </c>
      <c r="E91" s="208" t="s">
        <v>131</v>
      </c>
      <c r="F91" s="209" t="s">
        <v>132</v>
      </c>
      <c r="G91" s="210" t="s">
        <v>122</v>
      </c>
      <c r="H91" s="211">
        <v>116.8</v>
      </c>
      <c r="I91" s="212"/>
      <c r="J91" s="213">
        <f>ROUND(I91*H91,2)</f>
        <v>0</v>
      </c>
      <c r="K91" s="209" t="s">
        <v>123</v>
      </c>
      <c r="L91" s="46"/>
      <c r="M91" s="214" t="s">
        <v>19</v>
      </c>
      <c r="N91" s="215" t="s">
        <v>46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124</v>
      </c>
      <c r="AT91" s="218" t="s">
        <v>119</v>
      </c>
      <c r="AU91" s="218" t="s">
        <v>83</v>
      </c>
      <c r="AY91" s="19" t="s">
        <v>117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124</v>
      </c>
      <c r="BK91" s="219">
        <f>ROUND(I91*H91,2)</f>
        <v>0</v>
      </c>
      <c r="BL91" s="19" t="s">
        <v>124</v>
      </c>
      <c r="BM91" s="218" t="s">
        <v>124</v>
      </c>
    </row>
    <row r="92" s="2" customFormat="1">
      <c r="A92" s="40"/>
      <c r="B92" s="41"/>
      <c r="C92" s="42"/>
      <c r="D92" s="220" t="s">
        <v>125</v>
      </c>
      <c r="E92" s="42"/>
      <c r="F92" s="221" t="s">
        <v>132</v>
      </c>
      <c r="G92" s="42"/>
      <c r="H92" s="42"/>
      <c r="I92" s="222"/>
      <c r="J92" s="42"/>
      <c r="K92" s="42"/>
      <c r="L92" s="46"/>
      <c r="M92" s="223"/>
      <c r="N92" s="224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83</v>
      </c>
    </row>
    <row r="93" s="2" customFormat="1">
      <c r="A93" s="40"/>
      <c r="B93" s="41"/>
      <c r="C93" s="42"/>
      <c r="D93" s="225" t="s">
        <v>126</v>
      </c>
      <c r="E93" s="42"/>
      <c r="F93" s="226" t="s">
        <v>133</v>
      </c>
      <c r="G93" s="42"/>
      <c r="H93" s="42"/>
      <c r="I93" s="222"/>
      <c r="J93" s="42"/>
      <c r="K93" s="42"/>
      <c r="L93" s="46"/>
      <c r="M93" s="223"/>
      <c r="N93" s="224"/>
      <c r="O93" s="87"/>
      <c r="P93" s="87"/>
      <c r="Q93" s="87"/>
      <c r="R93" s="87"/>
      <c r="S93" s="87"/>
      <c r="T93" s="88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83</v>
      </c>
    </row>
    <row r="94" s="13" customFormat="1">
      <c r="A94" s="13"/>
      <c r="B94" s="227"/>
      <c r="C94" s="228"/>
      <c r="D94" s="220" t="s">
        <v>128</v>
      </c>
      <c r="E94" s="229" t="s">
        <v>19</v>
      </c>
      <c r="F94" s="230" t="s">
        <v>129</v>
      </c>
      <c r="G94" s="228"/>
      <c r="H94" s="231">
        <v>116.8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128</v>
      </c>
      <c r="AU94" s="237" t="s">
        <v>83</v>
      </c>
      <c r="AV94" s="13" t="s">
        <v>83</v>
      </c>
      <c r="AW94" s="13" t="s">
        <v>35</v>
      </c>
      <c r="AX94" s="13" t="s">
        <v>73</v>
      </c>
      <c r="AY94" s="237" t="s">
        <v>117</v>
      </c>
    </row>
    <row r="95" s="14" customFormat="1">
      <c r="A95" s="14"/>
      <c r="B95" s="238"/>
      <c r="C95" s="239"/>
      <c r="D95" s="220" t="s">
        <v>128</v>
      </c>
      <c r="E95" s="240" t="s">
        <v>19</v>
      </c>
      <c r="F95" s="241" t="s">
        <v>130</v>
      </c>
      <c r="G95" s="239"/>
      <c r="H95" s="242">
        <v>116.8</v>
      </c>
      <c r="I95" s="243"/>
      <c r="J95" s="239"/>
      <c r="K95" s="239"/>
      <c r="L95" s="244"/>
      <c r="M95" s="245"/>
      <c r="N95" s="246"/>
      <c r="O95" s="246"/>
      <c r="P95" s="246"/>
      <c r="Q95" s="246"/>
      <c r="R95" s="246"/>
      <c r="S95" s="246"/>
      <c r="T95" s="24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8" t="s">
        <v>128</v>
      </c>
      <c r="AU95" s="248" t="s">
        <v>83</v>
      </c>
      <c r="AV95" s="14" t="s">
        <v>124</v>
      </c>
      <c r="AW95" s="14" t="s">
        <v>35</v>
      </c>
      <c r="AX95" s="14" t="s">
        <v>81</v>
      </c>
      <c r="AY95" s="248" t="s">
        <v>117</v>
      </c>
    </row>
    <row r="96" s="2" customFormat="1" ht="33" customHeight="1">
      <c r="A96" s="40"/>
      <c r="B96" s="41"/>
      <c r="C96" s="207" t="s">
        <v>134</v>
      </c>
      <c r="D96" s="207" t="s">
        <v>119</v>
      </c>
      <c r="E96" s="208" t="s">
        <v>135</v>
      </c>
      <c r="F96" s="209" t="s">
        <v>136</v>
      </c>
      <c r="G96" s="210" t="s">
        <v>122</v>
      </c>
      <c r="H96" s="211">
        <v>116.8</v>
      </c>
      <c r="I96" s="212"/>
      <c r="J96" s="213">
        <f>ROUND(I96*H96,2)</f>
        <v>0</v>
      </c>
      <c r="K96" s="209" t="s">
        <v>123</v>
      </c>
      <c r="L96" s="46"/>
      <c r="M96" s="214" t="s">
        <v>19</v>
      </c>
      <c r="N96" s="215" t="s">
        <v>46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124</v>
      </c>
      <c r="AT96" s="218" t="s">
        <v>119</v>
      </c>
      <c r="AU96" s="218" t="s">
        <v>83</v>
      </c>
      <c r="AY96" s="19" t="s">
        <v>117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124</v>
      </c>
      <c r="BK96" s="219">
        <f>ROUND(I96*H96,2)</f>
        <v>0</v>
      </c>
      <c r="BL96" s="19" t="s">
        <v>124</v>
      </c>
      <c r="BM96" s="218" t="s">
        <v>137</v>
      </c>
    </row>
    <row r="97" s="2" customFormat="1">
      <c r="A97" s="40"/>
      <c r="B97" s="41"/>
      <c r="C97" s="42"/>
      <c r="D97" s="220" t="s">
        <v>125</v>
      </c>
      <c r="E97" s="42"/>
      <c r="F97" s="221" t="s">
        <v>136</v>
      </c>
      <c r="G97" s="42"/>
      <c r="H97" s="42"/>
      <c r="I97" s="222"/>
      <c r="J97" s="42"/>
      <c r="K97" s="42"/>
      <c r="L97" s="46"/>
      <c r="M97" s="223"/>
      <c r="N97" s="224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125</v>
      </c>
      <c r="AU97" s="19" t="s">
        <v>83</v>
      </c>
    </row>
    <row r="98" s="2" customFormat="1">
      <c r="A98" s="40"/>
      <c r="B98" s="41"/>
      <c r="C98" s="42"/>
      <c r="D98" s="225" t="s">
        <v>126</v>
      </c>
      <c r="E98" s="42"/>
      <c r="F98" s="226" t="s">
        <v>138</v>
      </c>
      <c r="G98" s="42"/>
      <c r="H98" s="42"/>
      <c r="I98" s="222"/>
      <c r="J98" s="42"/>
      <c r="K98" s="42"/>
      <c r="L98" s="46"/>
      <c r="M98" s="223"/>
      <c r="N98" s="224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126</v>
      </c>
      <c r="AU98" s="19" t="s">
        <v>83</v>
      </c>
    </row>
    <row r="99" s="13" customFormat="1">
      <c r="A99" s="13"/>
      <c r="B99" s="227"/>
      <c r="C99" s="228"/>
      <c r="D99" s="220" t="s">
        <v>128</v>
      </c>
      <c r="E99" s="229" t="s">
        <v>19</v>
      </c>
      <c r="F99" s="230" t="s">
        <v>129</v>
      </c>
      <c r="G99" s="228"/>
      <c r="H99" s="231">
        <v>116.8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128</v>
      </c>
      <c r="AU99" s="237" t="s">
        <v>83</v>
      </c>
      <c r="AV99" s="13" t="s">
        <v>83</v>
      </c>
      <c r="AW99" s="13" t="s">
        <v>35</v>
      </c>
      <c r="AX99" s="13" t="s">
        <v>73</v>
      </c>
      <c r="AY99" s="237" t="s">
        <v>117</v>
      </c>
    </row>
    <row r="100" s="14" customFormat="1">
      <c r="A100" s="14"/>
      <c r="B100" s="238"/>
      <c r="C100" s="239"/>
      <c r="D100" s="220" t="s">
        <v>128</v>
      </c>
      <c r="E100" s="240" t="s">
        <v>19</v>
      </c>
      <c r="F100" s="241" t="s">
        <v>130</v>
      </c>
      <c r="G100" s="239"/>
      <c r="H100" s="242">
        <v>116.8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128</v>
      </c>
      <c r="AU100" s="248" t="s">
        <v>83</v>
      </c>
      <c r="AV100" s="14" t="s">
        <v>124</v>
      </c>
      <c r="AW100" s="14" t="s">
        <v>35</v>
      </c>
      <c r="AX100" s="14" t="s">
        <v>81</v>
      </c>
      <c r="AY100" s="248" t="s">
        <v>117</v>
      </c>
    </row>
    <row r="101" s="2" customFormat="1" ht="24.15" customHeight="1">
      <c r="A101" s="40"/>
      <c r="B101" s="41"/>
      <c r="C101" s="207" t="s">
        <v>124</v>
      </c>
      <c r="D101" s="207" t="s">
        <v>119</v>
      </c>
      <c r="E101" s="208" t="s">
        <v>139</v>
      </c>
      <c r="F101" s="209" t="s">
        <v>140</v>
      </c>
      <c r="G101" s="210" t="s">
        <v>141</v>
      </c>
      <c r="H101" s="211">
        <v>613.60000000000002</v>
      </c>
      <c r="I101" s="212"/>
      <c r="J101" s="213">
        <f>ROUND(I101*H101,2)</f>
        <v>0</v>
      </c>
      <c r="K101" s="209" t="s">
        <v>123</v>
      </c>
      <c r="L101" s="46"/>
      <c r="M101" s="214" t="s">
        <v>19</v>
      </c>
      <c r="N101" s="215" t="s">
        <v>46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124</v>
      </c>
      <c r="AT101" s="218" t="s">
        <v>119</v>
      </c>
      <c r="AU101" s="218" t="s">
        <v>83</v>
      </c>
      <c r="AY101" s="19" t="s">
        <v>117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124</v>
      </c>
      <c r="BK101" s="219">
        <f>ROUND(I101*H101,2)</f>
        <v>0</v>
      </c>
      <c r="BL101" s="19" t="s">
        <v>124</v>
      </c>
      <c r="BM101" s="218" t="s">
        <v>142</v>
      </c>
    </row>
    <row r="102" s="2" customFormat="1">
      <c r="A102" s="40"/>
      <c r="B102" s="41"/>
      <c r="C102" s="42"/>
      <c r="D102" s="220" t="s">
        <v>125</v>
      </c>
      <c r="E102" s="42"/>
      <c r="F102" s="221" t="s">
        <v>140</v>
      </c>
      <c r="G102" s="42"/>
      <c r="H102" s="42"/>
      <c r="I102" s="222"/>
      <c r="J102" s="42"/>
      <c r="K102" s="42"/>
      <c r="L102" s="46"/>
      <c r="M102" s="223"/>
      <c r="N102" s="224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125</v>
      </c>
      <c r="AU102" s="19" t="s">
        <v>83</v>
      </c>
    </row>
    <row r="103" s="2" customFormat="1">
      <c r="A103" s="40"/>
      <c r="B103" s="41"/>
      <c r="C103" s="42"/>
      <c r="D103" s="225" t="s">
        <v>126</v>
      </c>
      <c r="E103" s="42"/>
      <c r="F103" s="226" t="s">
        <v>143</v>
      </c>
      <c r="G103" s="42"/>
      <c r="H103" s="42"/>
      <c r="I103" s="222"/>
      <c r="J103" s="42"/>
      <c r="K103" s="42"/>
      <c r="L103" s="46"/>
      <c r="M103" s="223"/>
      <c r="N103" s="224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126</v>
      </c>
      <c r="AU103" s="19" t="s">
        <v>83</v>
      </c>
    </row>
    <row r="104" s="15" customFormat="1">
      <c r="A104" s="15"/>
      <c r="B104" s="249"/>
      <c r="C104" s="250"/>
      <c r="D104" s="220" t="s">
        <v>128</v>
      </c>
      <c r="E104" s="251" t="s">
        <v>19</v>
      </c>
      <c r="F104" s="252" t="s">
        <v>144</v>
      </c>
      <c r="G104" s="250"/>
      <c r="H104" s="251" t="s">
        <v>19</v>
      </c>
      <c r="I104" s="253"/>
      <c r="J104" s="250"/>
      <c r="K104" s="250"/>
      <c r="L104" s="254"/>
      <c r="M104" s="255"/>
      <c r="N104" s="256"/>
      <c r="O104" s="256"/>
      <c r="P104" s="256"/>
      <c r="Q104" s="256"/>
      <c r="R104" s="256"/>
      <c r="S104" s="256"/>
      <c r="T104" s="25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128</v>
      </c>
      <c r="AU104" s="258" t="s">
        <v>83</v>
      </c>
      <c r="AV104" s="15" t="s">
        <v>81</v>
      </c>
      <c r="AW104" s="15" t="s">
        <v>35</v>
      </c>
      <c r="AX104" s="15" t="s">
        <v>73</v>
      </c>
      <c r="AY104" s="258" t="s">
        <v>117</v>
      </c>
    </row>
    <row r="105" s="13" customFormat="1">
      <c r="A105" s="13"/>
      <c r="B105" s="227"/>
      <c r="C105" s="228"/>
      <c r="D105" s="220" t="s">
        <v>128</v>
      </c>
      <c r="E105" s="229" t="s">
        <v>19</v>
      </c>
      <c r="F105" s="230" t="s">
        <v>145</v>
      </c>
      <c r="G105" s="228"/>
      <c r="H105" s="231">
        <v>613.60000000000002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128</v>
      </c>
      <c r="AU105" s="237" t="s">
        <v>83</v>
      </c>
      <c r="AV105" s="13" t="s">
        <v>83</v>
      </c>
      <c r="AW105" s="13" t="s">
        <v>35</v>
      </c>
      <c r="AX105" s="13" t="s">
        <v>73</v>
      </c>
      <c r="AY105" s="237" t="s">
        <v>117</v>
      </c>
    </row>
    <row r="106" s="14" customFormat="1">
      <c r="A106" s="14"/>
      <c r="B106" s="238"/>
      <c r="C106" s="239"/>
      <c r="D106" s="220" t="s">
        <v>128</v>
      </c>
      <c r="E106" s="240" t="s">
        <v>19</v>
      </c>
      <c r="F106" s="241" t="s">
        <v>130</v>
      </c>
      <c r="G106" s="239"/>
      <c r="H106" s="242">
        <v>613.60000000000002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128</v>
      </c>
      <c r="AU106" s="248" t="s">
        <v>83</v>
      </c>
      <c r="AV106" s="14" t="s">
        <v>124</v>
      </c>
      <c r="AW106" s="14" t="s">
        <v>35</v>
      </c>
      <c r="AX106" s="14" t="s">
        <v>81</v>
      </c>
      <c r="AY106" s="248" t="s">
        <v>117</v>
      </c>
    </row>
    <row r="107" s="2" customFormat="1" ht="37.8" customHeight="1">
      <c r="A107" s="40"/>
      <c r="B107" s="41"/>
      <c r="C107" s="207" t="s">
        <v>146</v>
      </c>
      <c r="D107" s="207" t="s">
        <v>119</v>
      </c>
      <c r="E107" s="208" t="s">
        <v>147</v>
      </c>
      <c r="F107" s="209" t="s">
        <v>148</v>
      </c>
      <c r="G107" s="210" t="s">
        <v>122</v>
      </c>
      <c r="H107" s="211">
        <v>1051.22</v>
      </c>
      <c r="I107" s="212"/>
      <c r="J107" s="213">
        <f>ROUND(I107*H107,2)</f>
        <v>0</v>
      </c>
      <c r="K107" s="209" t="s">
        <v>123</v>
      </c>
      <c r="L107" s="46"/>
      <c r="M107" s="214" t="s">
        <v>19</v>
      </c>
      <c r="N107" s="215" t="s">
        <v>46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124</v>
      </c>
      <c r="AT107" s="218" t="s">
        <v>119</v>
      </c>
      <c r="AU107" s="218" t="s">
        <v>83</v>
      </c>
      <c r="AY107" s="19" t="s">
        <v>117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124</v>
      </c>
      <c r="BK107" s="219">
        <f>ROUND(I107*H107,2)</f>
        <v>0</v>
      </c>
      <c r="BL107" s="19" t="s">
        <v>124</v>
      </c>
      <c r="BM107" s="218" t="s">
        <v>149</v>
      </c>
    </row>
    <row r="108" s="2" customFormat="1">
      <c r="A108" s="40"/>
      <c r="B108" s="41"/>
      <c r="C108" s="42"/>
      <c r="D108" s="220" t="s">
        <v>125</v>
      </c>
      <c r="E108" s="42"/>
      <c r="F108" s="221" t="s">
        <v>148</v>
      </c>
      <c r="G108" s="42"/>
      <c r="H108" s="42"/>
      <c r="I108" s="222"/>
      <c r="J108" s="42"/>
      <c r="K108" s="42"/>
      <c r="L108" s="46"/>
      <c r="M108" s="223"/>
      <c r="N108" s="224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125</v>
      </c>
      <c r="AU108" s="19" t="s">
        <v>83</v>
      </c>
    </row>
    <row r="109" s="2" customFormat="1">
      <c r="A109" s="40"/>
      <c r="B109" s="41"/>
      <c r="C109" s="42"/>
      <c r="D109" s="225" t="s">
        <v>126</v>
      </c>
      <c r="E109" s="42"/>
      <c r="F109" s="226" t="s">
        <v>150</v>
      </c>
      <c r="G109" s="42"/>
      <c r="H109" s="42"/>
      <c r="I109" s="222"/>
      <c r="J109" s="42"/>
      <c r="K109" s="42"/>
      <c r="L109" s="46"/>
      <c r="M109" s="223"/>
      <c r="N109" s="224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83</v>
      </c>
    </row>
    <row r="110" s="13" customFormat="1">
      <c r="A110" s="13"/>
      <c r="B110" s="227"/>
      <c r="C110" s="228"/>
      <c r="D110" s="220" t="s">
        <v>128</v>
      </c>
      <c r="E110" s="229" t="s">
        <v>19</v>
      </c>
      <c r="F110" s="230" t="s">
        <v>151</v>
      </c>
      <c r="G110" s="228"/>
      <c r="H110" s="231">
        <v>1182.7000000000001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128</v>
      </c>
      <c r="AU110" s="237" t="s">
        <v>83</v>
      </c>
      <c r="AV110" s="13" t="s">
        <v>83</v>
      </c>
      <c r="AW110" s="13" t="s">
        <v>35</v>
      </c>
      <c r="AX110" s="13" t="s">
        <v>73</v>
      </c>
      <c r="AY110" s="237" t="s">
        <v>117</v>
      </c>
    </row>
    <row r="111" s="13" customFormat="1">
      <c r="A111" s="13"/>
      <c r="B111" s="227"/>
      <c r="C111" s="228"/>
      <c r="D111" s="220" t="s">
        <v>128</v>
      </c>
      <c r="E111" s="229" t="s">
        <v>19</v>
      </c>
      <c r="F111" s="230" t="s">
        <v>152</v>
      </c>
      <c r="G111" s="228"/>
      <c r="H111" s="231">
        <v>169.40000000000001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128</v>
      </c>
      <c r="AU111" s="237" t="s">
        <v>83</v>
      </c>
      <c r="AV111" s="13" t="s">
        <v>83</v>
      </c>
      <c r="AW111" s="13" t="s">
        <v>35</v>
      </c>
      <c r="AX111" s="13" t="s">
        <v>73</v>
      </c>
      <c r="AY111" s="237" t="s">
        <v>117</v>
      </c>
    </row>
    <row r="112" s="13" customFormat="1">
      <c r="A112" s="13"/>
      <c r="B112" s="227"/>
      <c r="C112" s="228"/>
      <c r="D112" s="220" t="s">
        <v>128</v>
      </c>
      <c r="E112" s="229" t="s">
        <v>19</v>
      </c>
      <c r="F112" s="230" t="s">
        <v>153</v>
      </c>
      <c r="G112" s="228"/>
      <c r="H112" s="231">
        <v>-184.08000000000001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128</v>
      </c>
      <c r="AU112" s="237" t="s">
        <v>83</v>
      </c>
      <c r="AV112" s="13" t="s">
        <v>83</v>
      </c>
      <c r="AW112" s="13" t="s">
        <v>35</v>
      </c>
      <c r="AX112" s="13" t="s">
        <v>73</v>
      </c>
      <c r="AY112" s="237" t="s">
        <v>117</v>
      </c>
    </row>
    <row r="113" s="13" customFormat="1">
      <c r="A113" s="13"/>
      <c r="B113" s="227"/>
      <c r="C113" s="228"/>
      <c r="D113" s="220" t="s">
        <v>128</v>
      </c>
      <c r="E113" s="229" t="s">
        <v>19</v>
      </c>
      <c r="F113" s="230" t="s">
        <v>154</v>
      </c>
      <c r="G113" s="228"/>
      <c r="H113" s="231">
        <v>-116.8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128</v>
      </c>
      <c r="AU113" s="237" t="s">
        <v>83</v>
      </c>
      <c r="AV113" s="13" t="s">
        <v>83</v>
      </c>
      <c r="AW113" s="13" t="s">
        <v>35</v>
      </c>
      <c r="AX113" s="13" t="s">
        <v>73</v>
      </c>
      <c r="AY113" s="237" t="s">
        <v>117</v>
      </c>
    </row>
    <row r="114" s="14" customFormat="1">
      <c r="A114" s="14"/>
      <c r="B114" s="238"/>
      <c r="C114" s="239"/>
      <c r="D114" s="220" t="s">
        <v>128</v>
      </c>
      <c r="E114" s="240" t="s">
        <v>19</v>
      </c>
      <c r="F114" s="241" t="s">
        <v>130</v>
      </c>
      <c r="G114" s="239"/>
      <c r="H114" s="242">
        <v>1051.2200000000003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128</v>
      </c>
      <c r="AU114" s="248" t="s">
        <v>83</v>
      </c>
      <c r="AV114" s="14" t="s">
        <v>124</v>
      </c>
      <c r="AW114" s="14" t="s">
        <v>35</v>
      </c>
      <c r="AX114" s="14" t="s">
        <v>81</v>
      </c>
      <c r="AY114" s="248" t="s">
        <v>117</v>
      </c>
    </row>
    <row r="115" s="2" customFormat="1" ht="37.8" customHeight="1">
      <c r="A115" s="40"/>
      <c r="B115" s="41"/>
      <c r="C115" s="207" t="s">
        <v>137</v>
      </c>
      <c r="D115" s="207" t="s">
        <v>119</v>
      </c>
      <c r="E115" s="208" t="s">
        <v>155</v>
      </c>
      <c r="F115" s="209" t="s">
        <v>156</v>
      </c>
      <c r="G115" s="210" t="s">
        <v>122</v>
      </c>
      <c r="H115" s="211">
        <v>1235.3</v>
      </c>
      <c r="I115" s="212"/>
      <c r="J115" s="213">
        <f>ROUND(I115*H115,2)</f>
        <v>0</v>
      </c>
      <c r="K115" s="209" t="s">
        <v>123</v>
      </c>
      <c r="L115" s="46"/>
      <c r="M115" s="214" t="s">
        <v>19</v>
      </c>
      <c r="N115" s="215" t="s">
        <v>46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124</v>
      </c>
      <c r="AT115" s="218" t="s">
        <v>119</v>
      </c>
      <c r="AU115" s="218" t="s">
        <v>83</v>
      </c>
      <c r="AY115" s="19" t="s">
        <v>117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124</v>
      </c>
      <c r="BK115" s="219">
        <f>ROUND(I115*H115,2)</f>
        <v>0</v>
      </c>
      <c r="BL115" s="19" t="s">
        <v>124</v>
      </c>
      <c r="BM115" s="218" t="s">
        <v>8</v>
      </c>
    </row>
    <row r="116" s="2" customFormat="1">
      <c r="A116" s="40"/>
      <c r="B116" s="41"/>
      <c r="C116" s="42"/>
      <c r="D116" s="220" t="s">
        <v>125</v>
      </c>
      <c r="E116" s="42"/>
      <c r="F116" s="221" t="s">
        <v>156</v>
      </c>
      <c r="G116" s="42"/>
      <c r="H116" s="42"/>
      <c r="I116" s="222"/>
      <c r="J116" s="42"/>
      <c r="K116" s="42"/>
      <c r="L116" s="46"/>
      <c r="M116" s="223"/>
      <c r="N116" s="224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125</v>
      </c>
      <c r="AU116" s="19" t="s">
        <v>83</v>
      </c>
    </row>
    <row r="117" s="2" customFormat="1">
      <c r="A117" s="40"/>
      <c r="B117" s="41"/>
      <c r="C117" s="42"/>
      <c r="D117" s="225" t="s">
        <v>126</v>
      </c>
      <c r="E117" s="42"/>
      <c r="F117" s="226" t="s">
        <v>157</v>
      </c>
      <c r="G117" s="42"/>
      <c r="H117" s="42"/>
      <c r="I117" s="222"/>
      <c r="J117" s="42"/>
      <c r="K117" s="42"/>
      <c r="L117" s="46"/>
      <c r="M117" s="223"/>
      <c r="N117" s="224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126</v>
      </c>
      <c r="AU117" s="19" t="s">
        <v>83</v>
      </c>
    </row>
    <row r="118" s="15" customFormat="1">
      <c r="A118" s="15"/>
      <c r="B118" s="249"/>
      <c r="C118" s="250"/>
      <c r="D118" s="220" t="s">
        <v>128</v>
      </c>
      <c r="E118" s="251" t="s">
        <v>19</v>
      </c>
      <c r="F118" s="252" t="s">
        <v>158</v>
      </c>
      <c r="G118" s="250"/>
      <c r="H118" s="251" t="s">
        <v>19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128</v>
      </c>
      <c r="AU118" s="258" t="s">
        <v>83</v>
      </c>
      <c r="AV118" s="15" t="s">
        <v>81</v>
      </c>
      <c r="AW118" s="15" t="s">
        <v>35</v>
      </c>
      <c r="AX118" s="15" t="s">
        <v>73</v>
      </c>
      <c r="AY118" s="258" t="s">
        <v>117</v>
      </c>
    </row>
    <row r="119" s="13" customFormat="1">
      <c r="A119" s="13"/>
      <c r="B119" s="227"/>
      <c r="C119" s="228"/>
      <c r="D119" s="220" t="s">
        <v>128</v>
      </c>
      <c r="E119" s="229" t="s">
        <v>19</v>
      </c>
      <c r="F119" s="230" t="s">
        <v>151</v>
      </c>
      <c r="G119" s="228"/>
      <c r="H119" s="231">
        <v>1182.7000000000001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128</v>
      </c>
      <c r="AU119" s="237" t="s">
        <v>83</v>
      </c>
      <c r="AV119" s="13" t="s">
        <v>83</v>
      </c>
      <c r="AW119" s="13" t="s">
        <v>35</v>
      </c>
      <c r="AX119" s="13" t="s">
        <v>73</v>
      </c>
      <c r="AY119" s="237" t="s">
        <v>117</v>
      </c>
    </row>
    <row r="120" s="13" customFormat="1">
      <c r="A120" s="13"/>
      <c r="B120" s="227"/>
      <c r="C120" s="228"/>
      <c r="D120" s="220" t="s">
        <v>128</v>
      </c>
      <c r="E120" s="229" t="s">
        <v>19</v>
      </c>
      <c r="F120" s="230" t="s">
        <v>152</v>
      </c>
      <c r="G120" s="228"/>
      <c r="H120" s="231">
        <v>169.40000000000001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128</v>
      </c>
      <c r="AU120" s="237" t="s">
        <v>83</v>
      </c>
      <c r="AV120" s="13" t="s">
        <v>83</v>
      </c>
      <c r="AW120" s="13" t="s">
        <v>35</v>
      </c>
      <c r="AX120" s="13" t="s">
        <v>73</v>
      </c>
      <c r="AY120" s="237" t="s">
        <v>117</v>
      </c>
    </row>
    <row r="121" s="13" customFormat="1">
      <c r="A121" s="13"/>
      <c r="B121" s="227"/>
      <c r="C121" s="228"/>
      <c r="D121" s="220" t="s">
        <v>128</v>
      </c>
      <c r="E121" s="229" t="s">
        <v>19</v>
      </c>
      <c r="F121" s="230" t="s">
        <v>154</v>
      </c>
      <c r="G121" s="228"/>
      <c r="H121" s="231">
        <v>-116.8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128</v>
      </c>
      <c r="AU121" s="237" t="s">
        <v>83</v>
      </c>
      <c r="AV121" s="13" t="s">
        <v>83</v>
      </c>
      <c r="AW121" s="13" t="s">
        <v>35</v>
      </c>
      <c r="AX121" s="13" t="s">
        <v>73</v>
      </c>
      <c r="AY121" s="237" t="s">
        <v>117</v>
      </c>
    </row>
    <row r="122" s="14" customFormat="1">
      <c r="A122" s="14"/>
      <c r="B122" s="238"/>
      <c r="C122" s="239"/>
      <c r="D122" s="220" t="s">
        <v>128</v>
      </c>
      <c r="E122" s="240" t="s">
        <v>19</v>
      </c>
      <c r="F122" s="241" t="s">
        <v>130</v>
      </c>
      <c r="G122" s="239"/>
      <c r="H122" s="242">
        <v>1235.3000000000002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128</v>
      </c>
      <c r="AU122" s="248" t="s">
        <v>83</v>
      </c>
      <c r="AV122" s="14" t="s">
        <v>124</v>
      </c>
      <c r="AW122" s="14" t="s">
        <v>35</v>
      </c>
      <c r="AX122" s="14" t="s">
        <v>81</v>
      </c>
      <c r="AY122" s="248" t="s">
        <v>117</v>
      </c>
    </row>
    <row r="123" s="2" customFormat="1" ht="24.15" customHeight="1">
      <c r="A123" s="40"/>
      <c r="B123" s="41"/>
      <c r="C123" s="207" t="s">
        <v>159</v>
      </c>
      <c r="D123" s="207" t="s">
        <v>119</v>
      </c>
      <c r="E123" s="208" t="s">
        <v>160</v>
      </c>
      <c r="F123" s="209" t="s">
        <v>161</v>
      </c>
      <c r="G123" s="210" t="s">
        <v>122</v>
      </c>
      <c r="H123" s="211">
        <v>1235.3</v>
      </c>
      <c r="I123" s="212"/>
      <c r="J123" s="213">
        <f>ROUND(I123*H123,2)</f>
        <v>0</v>
      </c>
      <c r="K123" s="209" t="s">
        <v>123</v>
      </c>
      <c r="L123" s="46"/>
      <c r="M123" s="214" t="s">
        <v>19</v>
      </c>
      <c r="N123" s="215" t="s">
        <v>46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124</v>
      </c>
      <c r="AT123" s="218" t="s">
        <v>119</v>
      </c>
      <c r="AU123" s="218" t="s">
        <v>83</v>
      </c>
      <c r="AY123" s="19" t="s">
        <v>117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124</v>
      </c>
      <c r="BK123" s="219">
        <f>ROUND(I123*H123,2)</f>
        <v>0</v>
      </c>
      <c r="BL123" s="19" t="s">
        <v>124</v>
      </c>
      <c r="BM123" s="218" t="s">
        <v>162</v>
      </c>
    </row>
    <row r="124" s="2" customFormat="1">
      <c r="A124" s="40"/>
      <c r="B124" s="41"/>
      <c r="C124" s="42"/>
      <c r="D124" s="220" t="s">
        <v>125</v>
      </c>
      <c r="E124" s="42"/>
      <c r="F124" s="221" t="s">
        <v>161</v>
      </c>
      <c r="G124" s="42"/>
      <c r="H124" s="42"/>
      <c r="I124" s="222"/>
      <c r="J124" s="42"/>
      <c r="K124" s="42"/>
      <c r="L124" s="46"/>
      <c r="M124" s="223"/>
      <c r="N124" s="224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125</v>
      </c>
      <c r="AU124" s="19" t="s">
        <v>83</v>
      </c>
    </row>
    <row r="125" s="2" customFormat="1">
      <c r="A125" s="40"/>
      <c r="B125" s="41"/>
      <c r="C125" s="42"/>
      <c r="D125" s="225" t="s">
        <v>126</v>
      </c>
      <c r="E125" s="42"/>
      <c r="F125" s="226" t="s">
        <v>163</v>
      </c>
      <c r="G125" s="42"/>
      <c r="H125" s="42"/>
      <c r="I125" s="222"/>
      <c r="J125" s="42"/>
      <c r="K125" s="42"/>
      <c r="L125" s="46"/>
      <c r="M125" s="223"/>
      <c r="N125" s="224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126</v>
      </c>
      <c r="AU125" s="19" t="s">
        <v>83</v>
      </c>
    </row>
    <row r="126" s="15" customFormat="1">
      <c r="A126" s="15"/>
      <c r="B126" s="249"/>
      <c r="C126" s="250"/>
      <c r="D126" s="220" t="s">
        <v>128</v>
      </c>
      <c r="E126" s="251" t="s">
        <v>19</v>
      </c>
      <c r="F126" s="252" t="s">
        <v>158</v>
      </c>
      <c r="G126" s="250"/>
      <c r="H126" s="251" t="s">
        <v>19</v>
      </c>
      <c r="I126" s="253"/>
      <c r="J126" s="250"/>
      <c r="K126" s="250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128</v>
      </c>
      <c r="AU126" s="258" t="s">
        <v>83</v>
      </c>
      <c r="AV126" s="15" t="s">
        <v>81</v>
      </c>
      <c r="AW126" s="15" t="s">
        <v>35</v>
      </c>
      <c r="AX126" s="15" t="s">
        <v>73</v>
      </c>
      <c r="AY126" s="258" t="s">
        <v>117</v>
      </c>
    </row>
    <row r="127" s="13" customFormat="1">
      <c r="A127" s="13"/>
      <c r="B127" s="227"/>
      <c r="C127" s="228"/>
      <c r="D127" s="220" t="s">
        <v>128</v>
      </c>
      <c r="E127" s="229" t="s">
        <v>19</v>
      </c>
      <c r="F127" s="230" t="s">
        <v>151</v>
      </c>
      <c r="G127" s="228"/>
      <c r="H127" s="231">
        <v>1182.7000000000001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128</v>
      </c>
      <c r="AU127" s="237" t="s">
        <v>83</v>
      </c>
      <c r="AV127" s="13" t="s">
        <v>83</v>
      </c>
      <c r="AW127" s="13" t="s">
        <v>35</v>
      </c>
      <c r="AX127" s="13" t="s">
        <v>73</v>
      </c>
      <c r="AY127" s="237" t="s">
        <v>117</v>
      </c>
    </row>
    <row r="128" s="13" customFormat="1">
      <c r="A128" s="13"/>
      <c r="B128" s="227"/>
      <c r="C128" s="228"/>
      <c r="D128" s="220" t="s">
        <v>128</v>
      </c>
      <c r="E128" s="229" t="s">
        <v>19</v>
      </c>
      <c r="F128" s="230" t="s">
        <v>152</v>
      </c>
      <c r="G128" s="228"/>
      <c r="H128" s="231">
        <v>169.40000000000001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128</v>
      </c>
      <c r="AU128" s="237" t="s">
        <v>83</v>
      </c>
      <c r="AV128" s="13" t="s">
        <v>83</v>
      </c>
      <c r="AW128" s="13" t="s">
        <v>35</v>
      </c>
      <c r="AX128" s="13" t="s">
        <v>73</v>
      </c>
      <c r="AY128" s="237" t="s">
        <v>117</v>
      </c>
    </row>
    <row r="129" s="13" customFormat="1">
      <c r="A129" s="13"/>
      <c r="B129" s="227"/>
      <c r="C129" s="228"/>
      <c r="D129" s="220" t="s">
        <v>128</v>
      </c>
      <c r="E129" s="229" t="s">
        <v>19</v>
      </c>
      <c r="F129" s="230" t="s">
        <v>154</v>
      </c>
      <c r="G129" s="228"/>
      <c r="H129" s="231">
        <v>-116.8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128</v>
      </c>
      <c r="AU129" s="237" t="s">
        <v>83</v>
      </c>
      <c r="AV129" s="13" t="s">
        <v>83</v>
      </c>
      <c r="AW129" s="13" t="s">
        <v>35</v>
      </c>
      <c r="AX129" s="13" t="s">
        <v>73</v>
      </c>
      <c r="AY129" s="237" t="s">
        <v>117</v>
      </c>
    </row>
    <row r="130" s="14" customFormat="1">
      <c r="A130" s="14"/>
      <c r="B130" s="238"/>
      <c r="C130" s="239"/>
      <c r="D130" s="220" t="s">
        <v>128</v>
      </c>
      <c r="E130" s="240" t="s">
        <v>19</v>
      </c>
      <c r="F130" s="241" t="s">
        <v>130</v>
      </c>
      <c r="G130" s="239"/>
      <c r="H130" s="242">
        <v>1235.3000000000002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128</v>
      </c>
      <c r="AU130" s="248" t="s">
        <v>83</v>
      </c>
      <c r="AV130" s="14" t="s">
        <v>124</v>
      </c>
      <c r="AW130" s="14" t="s">
        <v>35</v>
      </c>
      <c r="AX130" s="14" t="s">
        <v>81</v>
      </c>
      <c r="AY130" s="248" t="s">
        <v>117</v>
      </c>
    </row>
    <row r="131" s="2" customFormat="1" ht="24.15" customHeight="1">
      <c r="A131" s="40"/>
      <c r="B131" s="41"/>
      <c r="C131" s="207" t="s">
        <v>142</v>
      </c>
      <c r="D131" s="207" t="s">
        <v>119</v>
      </c>
      <c r="E131" s="208" t="s">
        <v>164</v>
      </c>
      <c r="F131" s="209" t="s">
        <v>165</v>
      </c>
      <c r="G131" s="210" t="s">
        <v>122</v>
      </c>
      <c r="H131" s="211">
        <v>155</v>
      </c>
      <c r="I131" s="212"/>
      <c r="J131" s="213">
        <f>ROUND(I131*H131,2)</f>
        <v>0</v>
      </c>
      <c r="K131" s="209" t="s">
        <v>123</v>
      </c>
      <c r="L131" s="46"/>
      <c r="M131" s="214" t="s">
        <v>19</v>
      </c>
      <c r="N131" s="215" t="s">
        <v>46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8" t="s">
        <v>124</v>
      </c>
      <c r="AT131" s="218" t="s">
        <v>119</v>
      </c>
      <c r="AU131" s="218" t="s">
        <v>83</v>
      </c>
      <c r="AY131" s="19" t="s">
        <v>117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124</v>
      </c>
      <c r="BK131" s="219">
        <f>ROUND(I131*H131,2)</f>
        <v>0</v>
      </c>
      <c r="BL131" s="19" t="s">
        <v>124</v>
      </c>
      <c r="BM131" s="218" t="s">
        <v>166</v>
      </c>
    </row>
    <row r="132" s="2" customFormat="1">
      <c r="A132" s="40"/>
      <c r="B132" s="41"/>
      <c r="C132" s="42"/>
      <c r="D132" s="220" t="s">
        <v>125</v>
      </c>
      <c r="E132" s="42"/>
      <c r="F132" s="221" t="s">
        <v>165</v>
      </c>
      <c r="G132" s="42"/>
      <c r="H132" s="42"/>
      <c r="I132" s="222"/>
      <c r="J132" s="42"/>
      <c r="K132" s="42"/>
      <c r="L132" s="46"/>
      <c r="M132" s="223"/>
      <c r="N132" s="224"/>
      <c r="O132" s="87"/>
      <c r="P132" s="87"/>
      <c r="Q132" s="87"/>
      <c r="R132" s="87"/>
      <c r="S132" s="87"/>
      <c r="T132" s="88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125</v>
      </c>
      <c r="AU132" s="19" t="s">
        <v>83</v>
      </c>
    </row>
    <row r="133" s="2" customFormat="1">
      <c r="A133" s="40"/>
      <c r="B133" s="41"/>
      <c r="C133" s="42"/>
      <c r="D133" s="225" t="s">
        <v>126</v>
      </c>
      <c r="E133" s="42"/>
      <c r="F133" s="226" t="s">
        <v>167</v>
      </c>
      <c r="G133" s="42"/>
      <c r="H133" s="42"/>
      <c r="I133" s="222"/>
      <c r="J133" s="42"/>
      <c r="K133" s="42"/>
      <c r="L133" s="46"/>
      <c r="M133" s="223"/>
      <c r="N133" s="224"/>
      <c r="O133" s="87"/>
      <c r="P133" s="87"/>
      <c r="Q133" s="87"/>
      <c r="R133" s="87"/>
      <c r="S133" s="87"/>
      <c r="T133" s="88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126</v>
      </c>
      <c r="AU133" s="19" t="s">
        <v>83</v>
      </c>
    </row>
    <row r="134" s="15" customFormat="1">
      <c r="A134" s="15"/>
      <c r="B134" s="249"/>
      <c r="C134" s="250"/>
      <c r="D134" s="220" t="s">
        <v>128</v>
      </c>
      <c r="E134" s="251" t="s">
        <v>19</v>
      </c>
      <c r="F134" s="252" t="s">
        <v>168</v>
      </c>
      <c r="G134" s="250"/>
      <c r="H134" s="251" t="s">
        <v>19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128</v>
      </c>
      <c r="AU134" s="258" t="s">
        <v>83</v>
      </c>
      <c r="AV134" s="15" t="s">
        <v>81</v>
      </c>
      <c r="AW134" s="15" t="s">
        <v>35</v>
      </c>
      <c r="AX134" s="15" t="s">
        <v>73</v>
      </c>
      <c r="AY134" s="258" t="s">
        <v>117</v>
      </c>
    </row>
    <row r="135" s="13" customFormat="1">
      <c r="A135" s="13"/>
      <c r="B135" s="227"/>
      <c r="C135" s="228"/>
      <c r="D135" s="220" t="s">
        <v>128</v>
      </c>
      <c r="E135" s="229" t="s">
        <v>19</v>
      </c>
      <c r="F135" s="230" t="s">
        <v>169</v>
      </c>
      <c r="G135" s="228"/>
      <c r="H135" s="231">
        <v>155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128</v>
      </c>
      <c r="AU135" s="237" t="s">
        <v>83</v>
      </c>
      <c r="AV135" s="13" t="s">
        <v>83</v>
      </c>
      <c r="AW135" s="13" t="s">
        <v>35</v>
      </c>
      <c r="AX135" s="13" t="s">
        <v>73</v>
      </c>
      <c r="AY135" s="237" t="s">
        <v>117</v>
      </c>
    </row>
    <row r="136" s="14" customFormat="1">
      <c r="A136" s="14"/>
      <c r="B136" s="238"/>
      <c r="C136" s="239"/>
      <c r="D136" s="220" t="s">
        <v>128</v>
      </c>
      <c r="E136" s="240" t="s">
        <v>19</v>
      </c>
      <c r="F136" s="241" t="s">
        <v>130</v>
      </c>
      <c r="G136" s="239"/>
      <c r="H136" s="242">
        <v>155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128</v>
      </c>
      <c r="AU136" s="248" t="s">
        <v>83</v>
      </c>
      <c r="AV136" s="14" t="s">
        <v>124</v>
      </c>
      <c r="AW136" s="14" t="s">
        <v>35</v>
      </c>
      <c r="AX136" s="14" t="s">
        <v>81</v>
      </c>
      <c r="AY136" s="248" t="s">
        <v>117</v>
      </c>
    </row>
    <row r="137" s="2" customFormat="1" ht="24.15" customHeight="1">
      <c r="A137" s="40"/>
      <c r="B137" s="41"/>
      <c r="C137" s="207" t="s">
        <v>170</v>
      </c>
      <c r="D137" s="207" t="s">
        <v>119</v>
      </c>
      <c r="E137" s="208" t="s">
        <v>171</v>
      </c>
      <c r="F137" s="209" t="s">
        <v>172</v>
      </c>
      <c r="G137" s="210" t="s">
        <v>141</v>
      </c>
      <c r="H137" s="211">
        <v>698.55999999999995</v>
      </c>
      <c r="I137" s="212"/>
      <c r="J137" s="213">
        <f>ROUND(I137*H137,2)</f>
        <v>0</v>
      </c>
      <c r="K137" s="209" t="s">
        <v>123</v>
      </c>
      <c r="L137" s="46"/>
      <c r="M137" s="214" t="s">
        <v>19</v>
      </c>
      <c r="N137" s="215" t="s">
        <v>46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124</v>
      </c>
      <c r="AT137" s="218" t="s">
        <v>119</v>
      </c>
      <c r="AU137" s="218" t="s">
        <v>83</v>
      </c>
      <c r="AY137" s="19" t="s">
        <v>117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124</v>
      </c>
      <c r="BK137" s="219">
        <f>ROUND(I137*H137,2)</f>
        <v>0</v>
      </c>
      <c r="BL137" s="19" t="s">
        <v>124</v>
      </c>
      <c r="BM137" s="218" t="s">
        <v>173</v>
      </c>
    </row>
    <row r="138" s="2" customFormat="1">
      <c r="A138" s="40"/>
      <c r="B138" s="41"/>
      <c r="C138" s="42"/>
      <c r="D138" s="220" t="s">
        <v>125</v>
      </c>
      <c r="E138" s="42"/>
      <c r="F138" s="221" t="s">
        <v>172</v>
      </c>
      <c r="G138" s="42"/>
      <c r="H138" s="42"/>
      <c r="I138" s="222"/>
      <c r="J138" s="42"/>
      <c r="K138" s="42"/>
      <c r="L138" s="46"/>
      <c r="M138" s="223"/>
      <c r="N138" s="224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125</v>
      </c>
      <c r="AU138" s="19" t="s">
        <v>83</v>
      </c>
    </row>
    <row r="139" s="2" customFormat="1">
      <c r="A139" s="40"/>
      <c r="B139" s="41"/>
      <c r="C139" s="42"/>
      <c r="D139" s="225" t="s">
        <v>126</v>
      </c>
      <c r="E139" s="42"/>
      <c r="F139" s="226" t="s">
        <v>174</v>
      </c>
      <c r="G139" s="42"/>
      <c r="H139" s="42"/>
      <c r="I139" s="222"/>
      <c r="J139" s="42"/>
      <c r="K139" s="42"/>
      <c r="L139" s="46"/>
      <c r="M139" s="223"/>
      <c r="N139" s="224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126</v>
      </c>
      <c r="AU139" s="19" t="s">
        <v>83</v>
      </c>
    </row>
    <row r="140" s="15" customFormat="1">
      <c r="A140" s="15"/>
      <c r="B140" s="249"/>
      <c r="C140" s="250"/>
      <c r="D140" s="220" t="s">
        <v>128</v>
      </c>
      <c r="E140" s="251" t="s">
        <v>19</v>
      </c>
      <c r="F140" s="252" t="s">
        <v>175</v>
      </c>
      <c r="G140" s="250"/>
      <c r="H140" s="251" t="s">
        <v>19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128</v>
      </c>
      <c r="AU140" s="258" t="s">
        <v>83</v>
      </c>
      <c r="AV140" s="15" t="s">
        <v>81</v>
      </c>
      <c r="AW140" s="15" t="s">
        <v>35</v>
      </c>
      <c r="AX140" s="15" t="s">
        <v>73</v>
      </c>
      <c r="AY140" s="258" t="s">
        <v>117</v>
      </c>
    </row>
    <row r="141" s="13" customFormat="1">
      <c r="A141" s="13"/>
      <c r="B141" s="227"/>
      <c r="C141" s="228"/>
      <c r="D141" s="220" t="s">
        <v>128</v>
      </c>
      <c r="E141" s="229" t="s">
        <v>19</v>
      </c>
      <c r="F141" s="230" t="s">
        <v>176</v>
      </c>
      <c r="G141" s="228"/>
      <c r="H141" s="231">
        <v>698.55999999999995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128</v>
      </c>
      <c r="AU141" s="237" t="s">
        <v>83</v>
      </c>
      <c r="AV141" s="13" t="s">
        <v>83</v>
      </c>
      <c r="AW141" s="13" t="s">
        <v>35</v>
      </c>
      <c r="AX141" s="13" t="s">
        <v>73</v>
      </c>
      <c r="AY141" s="237" t="s">
        <v>117</v>
      </c>
    </row>
    <row r="142" s="14" customFormat="1">
      <c r="A142" s="14"/>
      <c r="B142" s="238"/>
      <c r="C142" s="239"/>
      <c r="D142" s="220" t="s">
        <v>128</v>
      </c>
      <c r="E142" s="240" t="s">
        <v>19</v>
      </c>
      <c r="F142" s="241" t="s">
        <v>130</v>
      </c>
      <c r="G142" s="239"/>
      <c r="H142" s="242">
        <v>698.55999999999995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128</v>
      </c>
      <c r="AU142" s="248" t="s">
        <v>83</v>
      </c>
      <c r="AV142" s="14" t="s">
        <v>124</v>
      </c>
      <c r="AW142" s="14" t="s">
        <v>35</v>
      </c>
      <c r="AX142" s="14" t="s">
        <v>81</v>
      </c>
      <c r="AY142" s="248" t="s">
        <v>117</v>
      </c>
    </row>
    <row r="143" s="2" customFormat="1" ht="33" customHeight="1">
      <c r="A143" s="40"/>
      <c r="B143" s="41"/>
      <c r="C143" s="207" t="s">
        <v>149</v>
      </c>
      <c r="D143" s="207" t="s">
        <v>119</v>
      </c>
      <c r="E143" s="208" t="s">
        <v>177</v>
      </c>
      <c r="F143" s="209" t="s">
        <v>178</v>
      </c>
      <c r="G143" s="210" t="s">
        <v>141</v>
      </c>
      <c r="H143" s="211">
        <v>236</v>
      </c>
      <c r="I143" s="212"/>
      <c r="J143" s="213">
        <f>ROUND(I143*H143,2)</f>
        <v>0</v>
      </c>
      <c r="K143" s="209" t="s">
        <v>123</v>
      </c>
      <c r="L143" s="46"/>
      <c r="M143" s="214" t="s">
        <v>19</v>
      </c>
      <c r="N143" s="215" t="s">
        <v>46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124</v>
      </c>
      <c r="AT143" s="218" t="s">
        <v>119</v>
      </c>
      <c r="AU143" s="218" t="s">
        <v>83</v>
      </c>
      <c r="AY143" s="19" t="s">
        <v>117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124</v>
      </c>
      <c r="BK143" s="219">
        <f>ROUND(I143*H143,2)</f>
        <v>0</v>
      </c>
      <c r="BL143" s="19" t="s">
        <v>124</v>
      </c>
      <c r="BM143" s="218" t="s">
        <v>179</v>
      </c>
    </row>
    <row r="144" s="2" customFormat="1">
      <c r="A144" s="40"/>
      <c r="B144" s="41"/>
      <c r="C144" s="42"/>
      <c r="D144" s="220" t="s">
        <v>125</v>
      </c>
      <c r="E144" s="42"/>
      <c r="F144" s="221" t="s">
        <v>178</v>
      </c>
      <c r="G144" s="42"/>
      <c r="H144" s="42"/>
      <c r="I144" s="222"/>
      <c r="J144" s="42"/>
      <c r="K144" s="42"/>
      <c r="L144" s="46"/>
      <c r="M144" s="223"/>
      <c r="N144" s="224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125</v>
      </c>
      <c r="AU144" s="19" t="s">
        <v>83</v>
      </c>
    </row>
    <row r="145" s="2" customFormat="1">
      <c r="A145" s="40"/>
      <c r="B145" s="41"/>
      <c r="C145" s="42"/>
      <c r="D145" s="225" t="s">
        <v>126</v>
      </c>
      <c r="E145" s="42"/>
      <c r="F145" s="226" t="s">
        <v>180</v>
      </c>
      <c r="G145" s="42"/>
      <c r="H145" s="42"/>
      <c r="I145" s="222"/>
      <c r="J145" s="42"/>
      <c r="K145" s="42"/>
      <c r="L145" s="46"/>
      <c r="M145" s="223"/>
      <c r="N145" s="224"/>
      <c r="O145" s="87"/>
      <c r="P145" s="87"/>
      <c r="Q145" s="87"/>
      <c r="R145" s="87"/>
      <c r="S145" s="87"/>
      <c r="T145" s="88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126</v>
      </c>
      <c r="AU145" s="19" t="s">
        <v>83</v>
      </c>
    </row>
    <row r="146" s="15" customFormat="1">
      <c r="A146" s="15"/>
      <c r="B146" s="249"/>
      <c r="C146" s="250"/>
      <c r="D146" s="220" t="s">
        <v>128</v>
      </c>
      <c r="E146" s="251" t="s">
        <v>19</v>
      </c>
      <c r="F146" s="252" t="s">
        <v>181</v>
      </c>
      <c r="G146" s="250"/>
      <c r="H146" s="251" t="s">
        <v>19</v>
      </c>
      <c r="I146" s="253"/>
      <c r="J146" s="250"/>
      <c r="K146" s="250"/>
      <c r="L146" s="254"/>
      <c r="M146" s="255"/>
      <c r="N146" s="256"/>
      <c r="O146" s="256"/>
      <c r="P146" s="256"/>
      <c r="Q146" s="256"/>
      <c r="R146" s="256"/>
      <c r="S146" s="256"/>
      <c r="T146" s="25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8" t="s">
        <v>128</v>
      </c>
      <c r="AU146" s="258" t="s">
        <v>83</v>
      </c>
      <c r="AV146" s="15" t="s">
        <v>81</v>
      </c>
      <c r="AW146" s="15" t="s">
        <v>35</v>
      </c>
      <c r="AX146" s="15" t="s">
        <v>73</v>
      </c>
      <c r="AY146" s="258" t="s">
        <v>117</v>
      </c>
    </row>
    <row r="147" s="13" customFormat="1">
      <c r="A147" s="13"/>
      <c r="B147" s="227"/>
      <c r="C147" s="228"/>
      <c r="D147" s="220" t="s">
        <v>128</v>
      </c>
      <c r="E147" s="229" t="s">
        <v>19</v>
      </c>
      <c r="F147" s="230" t="s">
        <v>182</v>
      </c>
      <c r="G147" s="228"/>
      <c r="H147" s="231">
        <v>236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128</v>
      </c>
      <c r="AU147" s="237" t="s">
        <v>83</v>
      </c>
      <c r="AV147" s="13" t="s">
        <v>83</v>
      </c>
      <c r="AW147" s="13" t="s">
        <v>35</v>
      </c>
      <c r="AX147" s="13" t="s">
        <v>73</v>
      </c>
      <c r="AY147" s="237" t="s">
        <v>117</v>
      </c>
    </row>
    <row r="148" s="14" customFormat="1">
      <c r="A148" s="14"/>
      <c r="B148" s="238"/>
      <c r="C148" s="239"/>
      <c r="D148" s="220" t="s">
        <v>128</v>
      </c>
      <c r="E148" s="240" t="s">
        <v>19</v>
      </c>
      <c r="F148" s="241" t="s">
        <v>130</v>
      </c>
      <c r="G148" s="239"/>
      <c r="H148" s="242">
        <v>236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128</v>
      </c>
      <c r="AU148" s="248" t="s">
        <v>83</v>
      </c>
      <c r="AV148" s="14" t="s">
        <v>124</v>
      </c>
      <c r="AW148" s="14" t="s">
        <v>35</v>
      </c>
      <c r="AX148" s="14" t="s">
        <v>81</v>
      </c>
      <c r="AY148" s="248" t="s">
        <v>117</v>
      </c>
    </row>
    <row r="149" s="2" customFormat="1" ht="24.15" customHeight="1">
      <c r="A149" s="40"/>
      <c r="B149" s="41"/>
      <c r="C149" s="207" t="s">
        <v>183</v>
      </c>
      <c r="D149" s="207" t="s">
        <v>119</v>
      </c>
      <c r="E149" s="208" t="s">
        <v>184</v>
      </c>
      <c r="F149" s="209" t="s">
        <v>185</v>
      </c>
      <c r="G149" s="210" t="s">
        <v>141</v>
      </c>
      <c r="H149" s="211">
        <v>236</v>
      </c>
      <c r="I149" s="212"/>
      <c r="J149" s="213">
        <f>ROUND(I149*H149,2)</f>
        <v>0</v>
      </c>
      <c r="K149" s="209" t="s">
        <v>123</v>
      </c>
      <c r="L149" s="46"/>
      <c r="M149" s="214" t="s">
        <v>19</v>
      </c>
      <c r="N149" s="215" t="s">
        <v>46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124</v>
      </c>
      <c r="AT149" s="218" t="s">
        <v>119</v>
      </c>
      <c r="AU149" s="218" t="s">
        <v>83</v>
      </c>
      <c r="AY149" s="19" t="s">
        <v>117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124</v>
      </c>
      <c r="BK149" s="219">
        <f>ROUND(I149*H149,2)</f>
        <v>0</v>
      </c>
      <c r="BL149" s="19" t="s">
        <v>124</v>
      </c>
      <c r="BM149" s="218" t="s">
        <v>186</v>
      </c>
    </row>
    <row r="150" s="2" customFormat="1">
      <c r="A150" s="40"/>
      <c r="B150" s="41"/>
      <c r="C150" s="42"/>
      <c r="D150" s="220" t="s">
        <v>125</v>
      </c>
      <c r="E150" s="42"/>
      <c r="F150" s="221" t="s">
        <v>185</v>
      </c>
      <c r="G150" s="42"/>
      <c r="H150" s="42"/>
      <c r="I150" s="222"/>
      <c r="J150" s="42"/>
      <c r="K150" s="42"/>
      <c r="L150" s="46"/>
      <c r="M150" s="223"/>
      <c r="N150" s="224"/>
      <c r="O150" s="87"/>
      <c r="P150" s="87"/>
      <c r="Q150" s="87"/>
      <c r="R150" s="87"/>
      <c r="S150" s="87"/>
      <c r="T150" s="88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125</v>
      </c>
      <c r="AU150" s="19" t="s">
        <v>83</v>
      </c>
    </row>
    <row r="151" s="2" customFormat="1">
      <c r="A151" s="40"/>
      <c r="B151" s="41"/>
      <c r="C151" s="42"/>
      <c r="D151" s="225" t="s">
        <v>126</v>
      </c>
      <c r="E151" s="42"/>
      <c r="F151" s="226" t="s">
        <v>187</v>
      </c>
      <c r="G151" s="42"/>
      <c r="H151" s="42"/>
      <c r="I151" s="222"/>
      <c r="J151" s="42"/>
      <c r="K151" s="42"/>
      <c r="L151" s="46"/>
      <c r="M151" s="223"/>
      <c r="N151" s="224"/>
      <c r="O151" s="87"/>
      <c r="P151" s="87"/>
      <c r="Q151" s="87"/>
      <c r="R151" s="87"/>
      <c r="S151" s="87"/>
      <c r="T151" s="88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126</v>
      </c>
      <c r="AU151" s="19" t="s">
        <v>83</v>
      </c>
    </row>
    <row r="152" s="2" customFormat="1" ht="24.15" customHeight="1">
      <c r="A152" s="40"/>
      <c r="B152" s="41"/>
      <c r="C152" s="207" t="s">
        <v>8</v>
      </c>
      <c r="D152" s="207" t="s">
        <v>119</v>
      </c>
      <c r="E152" s="208" t="s">
        <v>188</v>
      </c>
      <c r="F152" s="209" t="s">
        <v>189</v>
      </c>
      <c r="G152" s="210" t="s">
        <v>141</v>
      </c>
      <c r="H152" s="211">
        <v>698.55999999999995</v>
      </c>
      <c r="I152" s="212"/>
      <c r="J152" s="213">
        <f>ROUND(I152*H152,2)</f>
        <v>0</v>
      </c>
      <c r="K152" s="209" t="s">
        <v>123</v>
      </c>
      <c r="L152" s="46"/>
      <c r="M152" s="214" t="s">
        <v>19</v>
      </c>
      <c r="N152" s="215" t="s">
        <v>46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124</v>
      </c>
      <c r="AT152" s="218" t="s">
        <v>119</v>
      </c>
      <c r="AU152" s="218" t="s">
        <v>83</v>
      </c>
      <c r="AY152" s="19" t="s">
        <v>117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124</v>
      </c>
      <c r="BK152" s="219">
        <f>ROUND(I152*H152,2)</f>
        <v>0</v>
      </c>
      <c r="BL152" s="19" t="s">
        <v>124</v>
      </c>
      <c r="BM152" s="218" t="s">
        <v>190</v>
      </c>
    </row>
    <row r="153" s="2" customFormat="1">
      <c r="A153" s="40"/>
      <c r="B153" s="41"/>
      <c r="C153" s="42"/>
      <c r="D153" s="220" t="s">
        <v>125</v>
      </c>
      <c r="E153" s="42"/>
      <c r="F153" s="221" t="s">
        <v>189</v>
      </c>
      <c r="G153" s="42"/>
      <c r="H153" s="42"/>
      <c r="I153" s="222"/>
      <c r="J153" s="42"/>
      <c r="K153" s="42"/>
      <c r="L153" s="46"/>
      <c r="M153" s="223"/>
      <c r="N153" s="224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125</v>
      </c>
      <c r="AU153" s="19" t="s">
        <v>83</v>
      </c>
    </row>
    <row r="154" s="2" customFormat="1">
      <c r="A154" s="40"/>
      <c r="B154" s="41"/>
      <c r="C154" s="42"/>
      <c r="D154" s="225" t="s">
        <v>126</v>
      </c>
      <c r="E154" s="42"/>
      <c r="F154" s="226" t="s">
        <v>191</v>
      </c>
      <c r="G154" s="42"/>
      <c r="H154" s="42"/>
      <c r="I154" s="222"/>
      <c r="J154" s="42"/>
      <c r="K154" s="42"/>
      <c r="L154" s="46"/>
      <c r="M154" s="223"/>
      <c r="N154" s="224"/>
      <c r="O154" s="87"/>
      <c r="P154" s="87"/>
      <c r="Q154" s="87"/>
      <c r="R154" s="87"/>
      <c r="S154" s="87"/>
      <c r="T154" s="8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126</v>
      </c>
      <c r="AU154" s="19" t="s">
        <v>83</v>
      </c>
    </row>
    <row r="155" s="2" customFormat="1" ht="16.5" customHeight="1">
      <c r="A155" s="40"/>
      <c r="B155" s="41"/>
      <c r="C155" s="259" t="s">
        <v>192</v>
      </c>
      <c r="D155" s="259" t="s">
        <v>193</v>
      </c>
      <c r="E155" s="260" t="s">
        <v>194</v>
      </c>
      <c r="F155" s="261" t="s">
        <v>195</v>
      </c>
      <c r="G155" s="262" t="s">
        <v>196</v>
      </c>
      <c r="H155" s="263">
        <v>18.692</v>
      </c>
      <c r="I155" s="264"/>
      <c r="J155" s="265">
        <f>ROUND(I155*H155,2)</f>
        <v>0</v>
      </c>
      <c r="K155" s="261" t="s">
        <v>123</v>
      </c>
      <c r="L155" s="266"/>
      <c r="M155" s="267" t="s">
        <v>19</v>
      </c>
      <c r="N155" s="268" t="s">
        <v>46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142</v>
      </c>
      <c r="AT155" s="218" t="s">
        <v>193</v>
      </c>
      <c r="AU155" s="218" t="s">
        <v>83</v>
      </c>
      <c r="AY155" s="19" t="s">
        <v>117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124</v>
      </c>
      <c r="BK155" s="219">
        <f>ROUND(I155*H155,2)</f>
        <v>0</v>
      </c>
      <c r="BL155" s="19" t="s">
        <v>124</v>
      </c>
      <c r="BM155" s="218" t="s">
        <v>197</v>
      </c>
    </row>
    <row r="156" s="2" customFormat="1">
      <c r="A156" s="40"/>
      <c r="B156" s="41"/>
      <c r="C156" s="42"/>
      <c r="D156" s="220" t="s">
        <v>125</v>
      </c>
      <c r="E156" s="42"/>
      <c r="F156" s="221" t="s">
        <v>195</v>
      </c>
      <c r="G156" s="42"/>
      <c r="H156" s="42"/>
      <c r="I156" s="222"/>
      <c r="J156" s="42"/>
      <c r="K156" s="42"/>
      <c r="L156" s="46"/>
      <c r="M156" s="223"/>
      <c r="N156" s="224"/>
      <c r="O156" s="87"/>
      <c r="P156" s="87"/>
      <c r="Q156" s="87"/>
      <c r="R156" s="87"/>
      <c r="S156" s="87"/>
      <c r="T156" s="88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125</v>
      </c>
      <c r="AU156" s="19" t="s">
        <v>83</v>
      </c>
    </row>
    <row r="157" s="2" customFormat="1" ht="16.5" customHeight="1">
      <c r="A157" s="40"/>
      <c r="B157" s="41"/>
      <c r="C157" s="207" t="s">
        <v>162</v>
      </c>
      <c r="D157" s="207" t="s">
        <v>119</v>
      </c>
      <c r="E157" s="208" t="s">
        <v>198</v>
      </c>
      <c r="F157" s="209" t="s">
        <v>199</v>
      </c>
      <c r="G157" s="210" t="s">
        <v>122</v>
      </c>
      <c r="H157" s="211">
        <v>896.22000000000003</v>
      </c>
      <c r="I157" s="212"/>
      <c r="J157" s="213">
        <f>ROUND(I157*H157,2)</f>
        <v>0</v>
      </c>
      <c r="K157" s="209" t="s">
        <v>19</v>
      </c>
      <c r="L157" s="46"/>
      <c r="M157" s="214" t="s">
        <v>19</v>
      </c>
      <c r="N157" s="215" t="s">
        <v>46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124</v>
      </c>
      <c r="AT157" s="218" t="s">
        <v>119</v>
      </c>
      <c r="AU157" s="218" t="s">
        <v>83</v>
      </c>
      <c r="AY157" s="19" t="s">
        <v>117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124</v>
      </c>
      <c r="BK157" s="219">
        <f>ROUND(I157*H157,2)</f>
        <v>0</v>
      </c>
      <c r="BL157" s="19" t="s">
        <v>124</v>
      </c>
      <c r="BM157" s="218" t="s">
        <v>200</v>
      </c>
    </row>
    <row r="158" s="2" customFormat="1">
      <c r="A158" s="40"/>
      <c r="B158" s="41"/>
      <c r="C158" s="42"/>
      <c r="D158" s="220" t="s">
        <v>125</v>
      </c>
      <c r="E158" s="42"/>
      <c r="F158" s="221" t="s">
        <v>199</v>
      </c>
      <c r="G158" s="42"/>
      <c r="H158" s="42"/>
      <c r="I158" s="222"/>
      <c r="J158" s="42"/>
      <c r="K158" s="42"/>
      <c r="L158" s="46"/>
      <c r="M158" s="223"/>
      <c r="N158" s="224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125</v>
      </c>
      <c r="AU158" s="19" t="s">
        <v>83</v>
      </c>
    </row>
    <row r="159" s="15" customFormat="1">
      <c r="A159" s="15"/>
      <c r="B159" s="249"/>
      <c r="C159" s="250"/>
      <c r="D159" s="220" t="s">
        <v>128</v>
      </c>
      <c r="E159" s="251" t="s">
        <v>19</v>
      </c>
      <c r="F159" s="252" t="s">
        <v>201</v>
      </c>
      <c r="G159" s="250"/>
      <c r="H159" s="251" t="s">
        <v>19</v>
      </c>
      <c r="I159" s="253"/>
      <c r="J159" s="250"/>
      <c r="K159" s="250"/>
      <c r="L159" s="254"/>
      <c r="M159" s="255"/>
      <c r="N159" s="256"/>
      <c r="O159" s="256"/>
      <c r="P159" s="256"/>
      <c r="Q159" s="256"/>
      <c r="R159" s="256"/>
      <c r="S159" s="256"/>
      <c r="T159" s="25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8" t="s">
        <v>128</v>
      </c>
      <c r="AU159" s="258" t="s">
        <v>83</v>
      </c>
      <c r="AV159" s="15" t="s">
        <v>81</v>
      </c>
      <c r="AW159" s="15" t="s">
        <v>35</v>
      </c>
      <c r="AX159" s="15" t="s">
        <v>73</v>
      </c>
      <c r="AY159" s="258" t="s">
        <v>117</v>
      </c>
    </row>
    <row r="160" s="15" customFormat="1">
      <c r="A160" s="15"/>
      <c r="B160" s="249"/>
      <c r="C160" s="250"/>
      <c r="D160" s="220" t="s">
        <v>128</v>
      </c>
      <c r="E160" s="251" t="s">
        <v>19</v>
      </c>
      <c r="F160" s="252" t="s">
        <v>202</v>
      </c>
      <c r="G160" s="250"/>
      <c r="H160" s="251" t="s">
        <v>19</v>
      </c>
      <c r="I160" s="253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8" t="s">
        <v>128</v>
      </c>
      <c r="AU160" s="258" t="s">
        <v>83</v>
      </c>
      <c r="AV160" s="15" t="s">
        <v>81</v>
      </c>
      <c r="AW160" s="15" t="s">
        <v>35</v>
      </c>
      <c r="AX160" s="15" t="s">
        <v>73</v>
      </c>
      <c r="AY160" s="258" t="s">
        <v>117</v>
      </c>
    </row>
    <row r="161" s="15" customFormat="1">
      <c r="A161" s="15"/>
      <c r="B161" s="249"/>
      <c r="C161" s="250"/>
      <c r="D161" s="220" t="s">
        <v>128</v>
      </c>
      <c r="E161" s="251" t="s">
        <v>19</v>
      </c>
      <c r="F161" s="252" t="s">
        <v>203</v>
      </c>
      <c r="G161" s="250"/>
      <c r="H161" s="251" t="s">
        <v>19</v>
      </c>
      <c r="I161" s="253"/>
      <c r="J161" s="250"/>
      <c r="K161" s="250"/>
      <c r="L161" s="254"/>
      <c r="M161" s="255"/>
      <c r="N161" s="256"/>
      <c r="O161" s="256"/>
      <c r="P161" s="256"/>
      <c r="Q161" s="256"/>
      <c r="R161" s="256"/>
      <c r="S161" s="256"/>
      <c r="T161" s="25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8" t="s">
        <v>128</v>
      </c>
      <c r="AU161" s="258" t="s">
        <v>83</v>
      </c>
      <c r="AV161" s="15" t="s">
        <v>81</v>
      </c>
      <c r="AW161" s="15" t="s">
        <v>35</v>
      </c>
      <c r="AX161" s="15" t="s">
        <v>73</v>
      </c>
      <c r="AY161" s="258" t="s">
        <v>117</v>
      </c>
    </row>
    <row r="162" s="13" customFormat="1">
      <c r="A162" s="13"/>
      <c r="B162" s="227"/>
      <c r="C162" s="228"/>
      <c r="D162" s="220" t="s">
        <v>128</v>
      </c>
      <c r="E162" s="229" t="s">
        <v>19</v>
      </c>
      <c r="F162" s="230" t="s">
        <v>204</v>
      </c>
      <c r="G162" s="228"/>
      <c r="H162" s="231">
        <v>1051.22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128</v>
      </c>
      <c r="AU162" s="237" t="s">
        <v>83</v>
      </c>
      <c r="AV162" s="13" t="s">
        <v>83</v>
      </c>
      <c r="AW162" s="13" t="s">
        <v>35</v>
      </c>
      <c r="AX162" s="13" t="s">
        <v>73</v>
      </c>
      <c r="AY162" s="237" t="s">
        <v>117</v>
      </c>
    </row>
    <row r="163" s="13" customFormat="1">
      <c r="A163" s="13"/>
      <c r="B163" s="227"/>
      <c r="C163" s="228"/>
      <c r="D163" s="220" t="s">
        <v>128</v>
      </c>
      <c r="E163" s="229" t="s">
        <v>19</v>
      </c>
      <c r="F163" s="230" t="s">
        <v>205</v>
      </c>
      <c r="G163" s="228"/>
      <c r="H163" s="231">
        <v>-155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128</v>
      </c>
      <c r="AU163" s="237" t="s">
        <v>83</v>
      </c>
      <c r="AV163" s="13" t="s">
        <v>83</v>
      </c>
      <c r="AW163" s="13" t="s">
        <v>35</v>
      </c>
      <c r="AX163" s="13" t="s">
        <v>73</v>
      </c>
      <c r="AY163" s="237" t="s">
        <v>117</v>
      </c>
    </row>
    <row r="164" s="14" customFormat="1">
      <c r="A164" s="14"/>
      <c r="B164" s="238"/>
      <c r="C164" s="239"/>
      <c r="D164" s="220" t="s">
        <v>128</v>
      </c>
      <c r="E164" s="240" t="s">
        <v>19</v>
      </c>
      <c r="F164" s="241" t="s">
        <v>130</v>
      </c>
      <c r="G164" s="239"/>
      <c r="H164" s="242">
        <v>896.22000000000003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128</v>
      </c>
      <c r="AU164" s="248" t="s">
        <v>83</v>
      </c>
      <c r="AV164" s="14" t="s">
        <v>124</v>
      </c>
      <c r="AW164" s="14" t="s">
        <v>35</v>
      </c>
      <c r="AX164" s="14" t="s">
        <v>81</v>
      </c>
      <c r="AY164" s="248" t="s">
        <v>117</v>
      </c>
    </row>
    <row r="165" s="2" customFormat="1" ht="16.5" customHeight="1">
      <c r="A165" s="40"/>
      <c r="B165" s="41"/>
      <c r="C165" s="207" t="s">
        <v>206</v>
      </c>
      <c r="D165" s="207" t="s">
        <v>119</v>
      </c>
      <c r="E165" s="208" t="s">
        <v>207</v>
      </c>
      <c r="F165" s="209" t="s">
        <v>208</v>
      </c>
      <c r="G165" s="210" t="s">
        <v>122</v>
      </c>
      <c r="H165" s="211">
        <v>90.623999999999995</v>
      </c>
      <c r="I165" s="212"/>
      <c r="J165" s="213">
        <f>ROUND(I165*H165,2)</f>
        <v>0</v>
      </c>
      <c r="K165" s="209" t="s">
        <v>19</v>
      </c>
      <c r="L165" s="46"/>
      <c r="M165" s="214" t="s">
        <v>19</v>
      </c>
      <c r="N165" s="215" t="s">
        <v>46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124</v>
      </c>
      <c r="AT165" s="218" t="s">
        <v>119</v>
      </c>
      <c r="AU165" s="218" t="s">
        <v>83</v>
      </c>
      <c r="AY165" s="19" t="s">
        <v>117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124</v>
      </c>
      <c r="BK165" s="219">
        <f>ROUND(I165*H165,2)</f>
        <v>0</v>
      </c>
      <c r="BL165" s="19" t="s">
        <v>124</v>
      </c>
      <c r="BM165" s="218" t="s">
        <v>209</v>
      </c>
    </row>
    <row r="166" s="2" customFormat="1">
      <c r="A166" s="40"/>
      <c r="B166" s="41"/>
      <c r="C166" s="42"/>
      <c r="D166" s="220" t="s">
        <v>125</v>
      </c>
      <c r="E166" s="42"/>
      <c r="F166" s="221" t="s">
        <v>208</v>
      </c>
      <c r="G166" s="42"/>
      <c r="H166" s="42"/>
      <c r="I166" s="222"/>
      <c r="J166" s="42"/>
      <c r="K166" s="42"/>
      <c r="L166" s="46"/>
      <c r="M166" s="223"/>
      <c r="N166" s="224"/>
      <c r="O166" s="87"/>
      <c r="P166" s="87"/>
      <c r="Q166" s="87"/>
      <c r="R166" s="87"/>
      <c r="S166" s="87"/>
      <c r="T166" s="88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125</v>
      </c>
      <c r="AU166" s="19" t="s">
        <v>83</v>
      </c>
    </row>
    <row r="167" s="15" customFormat="1">
      <c r="A167" s="15"/>
      <c r="B167" s="249"/>
      <c r="C167" s="250"/>
      <c r="D167" s="220" t="s">
        <v>128</v>
      </c>
      <c r="E167" s="251" t="s">
        <v>19</v>
      </c>
      <c r="F167" s="252" t="s">
        <v>201</v>
      </c>
      <c r="G167" s="250"/>
      <c r="H167" s="251" t="s">
        <v>19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128</v>
      </c>
      <c r="AU167" s="258" t="s">
        <v>83</v>
      </c>
      <c r="AV167" s="15" t="s">
        <v>81</v>
      </c>
      <c r="AW167" s="15" t="s">
        <v>35</v>
      </c>
      <c r="AX167" s="15" t="s">
        <v>73</v>
      </c>
      <c r="AY167" s="258" t="s">
        <v>117</v>
      </c>
    </row>
    <row r="168" s="15" customFormat="1">
      <c r="A168" s="15"/>
      <c r="B168" s="249"/>
      <c r="C168" s="250"/>
      <c r="D168" s="220" t="s">
        <v>128</v>
      </c>
      <c r="E168" s="251" t="s">
        <v>19</v>
      </c>
      <c r="F168" s="252" t="s">
        <v>210</v>
      </c>
      <c r="G168" s="250"/>
      <c r="H168" s="251" t="s">
        <v>19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8" t="s">
        <v>128</v>
      </c>
      <c r="AU168" s="258" t="s">
        <v>83</v>
      </c>
      <c r="AV168" s="15" t="s">
        <v>81</v>
      </c>
      <c r="AW168" s="15" t="s">
        <v>35</v>
      </c>
      <c r="AX168" s="15" t="s">
        <v>73</v>
      </c>
      <c r="AY168" s="258" t="s">
        <v>117</v>
      </c>
    </row>
    <row r="169" s="15" customFormat="1">
      <c r="A169" s="15"/>
      <c r="B169" s="249"/>
      <c r="C169" s="250"/>
      <c r="D169" s="220" t="s">
        <v>128</v>
      </c>
      <c r="E169" s="251" t="s">
        <v>19</v>
      </c>
      <c r="F169" s="252" t="s">
        <v>211</v>
      </c>
      <c r="G169" s="250"/>
      <c r="H169" s="251" t="s">
        <v>19</v>
      </c>
      <c r="I169" s="253"/>
      <c r="J169" s="250"/>
      <c r="K169" s="250"/>
      <c r="L169" s="254"/>
      <c r="M169" s="255"/>
      <c r="N169" s="256"/>
      <c r="O169" s="256"/>
      <c r="P169" s="256"/>
      <c r="Q169" s="256"/>
      <c r="R169" s="256"/>
      <c r="S169" s="256"/>
      <c r="T169" s="25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8" t="s">
        <v>128</v>
      </c>
      <c r="AU169" s="258" t="s">
        <v>83</v>
      </c>
      <c r="AV169" s="15" t="s">
        <v>81</v>
      </c>
      <c r="AW169" s="15" t="s">
        <v>35</v>
      </c>
      <c r="AX169" s="15" t="s">
        <v>73</v>
      </c>
      <c r="AY169" s="258" t="s">
        <v>117</v>
      </c>
    </row>
    <row r="170" s="13" customFormat="1">
      <c r="A170" s="13"/>
      <c r="B170" s="227"/>
      <c r="C170" s="228"/>
      <c r="D170" s="220" t="s">
        <v>128</v>
      </c>
      <c r="E170" s="229" t="s">
        <v>19</v>
      </c>
      <c r="F170" s="230" t="s">
        <v>212</v>
      </c>
      <c r="G170" s="228"/>
      <c r="H170" s="231">
        <v>184.08000000000001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128</v>
      </c>
      <c r="AU170" s="237" t="s">
        <v>83</v>
      </c>
      <c r="AV170" s="13" t="s">
        <v>83</v>
      </c>
      <c r="AW170" s="13" t="s">
        <v>35</v>
      </c>
      <c r="AX170" s="13" t="s">
        <v>73</v>
      </c>
      <c r="AY170" s="237" t="s">
        <v>117</v>
      </c>
    </row>
    <row r="171" s="13" customFormat="1">
      <c r="A171" s="13"/>
      <c r="B171" s="227"/>
      <c r="C171" s="228"/>
      <c r="D171" s="220" t="s">
        <v>128</v>
      </c>
      <c r="E171" s="229" t="s">
        <v>19</v>
      </c>
      <c r="F171" s="230" t="s">
        <v>213</v>
      </c>
      <c r="G171" s="228"/>
      <c r="H171" s="231">
        <v>-93.456000000000003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128</v>
      </c>
      <c r="AU171" s="237" t="s">
        <v>83</v>
      </c>
      <c r="AV171" s="13" t="s">
        <v>83</v>
      </c>
      <c r="AW171" s="13" t="s">
        <v>35</v>
      </c>
      <c r="AX171" s="13" t="s">
        <v>73</v>
      </c>
      <c r="AY171" s="237" t="s">
        <v>117</v>
      </c>
    </row>
    <row r="172" s="14" customFormat="1">
      <c r="A172" s="14"/>
      <c r="B172" s="238"/>
      <c r="C172" s="239"/>
      <c r="D172" s="220" t="s">
        <v>128</v>
      </c>
      <c r="E172" s="240" t="s">
        <v>19</v>
      </c>
      <c r="F172" s="241" t="s">
        <v>130</v>
      </c>
      <c r="G172" s="239"/>
      <c r="H172" s="242">
        <v>90.624000000000009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128</v>
      </c>
      <c r="AU172" s="248" t="s">
        <v>83</v>
      </c>
      <c r="AV172" s="14" t="s">
        <v>124</v>
      </c>
      <c r="AW172" s="14" t="s">
        <v>35</v>
      </c>
      <c r="AX172" s="14" t="s">
        <v>81</v>
      </c>
      <c r="AY172" s="248" t="s">
        <v>117</v>
      </c>
    </row>
    <row r="173" s="2" customFormat="1" ht="16.5" customHeight="1">
      <c r="A173" s="40"/>
      <c r="B173" s="41"/>
      <c r="C173" s="207" t="s">
        <v>166</v>
      </c>
      <c r="D173" s="207" t="s">
        <v>119</v>
      </c>
      <c r="E173" s="208" t="s">
        <v>214</v>
      </c>
      <c r="F173" s="209" t="s">
        <v>215</v>
      </c>
      <c r="G173" s="210" t="s">
        <v>141</v>
      </c>
      <c r="H173" s="211">
        <v>519.20000000000005</v>
      </c>
      <c r="I173" s="212"/>
      <c r="J173" s="213">
        <f>ROUND(I173*H173,2)</f>
        <v>0</v>
      </c>
      <c r="K173" s="209" t="s">
        <v>123</v>
      </c>
      <c r="L173" s="46"/>
      <c r="M173" s="214" t="s">
        <v>19</v>
      </c>
      <c r="N173" s="215" t="s">
        <v>46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8" t="s">
        <v>124</v>
      </c>
      <c r="AT173" s="218" t="s">
        <v>119</v>
      </c>
      <c r="AU173" s="218" t="s">
        <v>83</v>
      </c>
      <c r="AY173" s="19" t="s">
        <v>117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9" t="s">
        <v>124</v>
      </c>
      <c r="BK173" s="219">
        <f>ROUND(I173*H173,2)</f>
        <v>0</v>
      </c>
      <c r="BL173" s="19" t="s">
        <v>124</v>
      </c>
      <c r="BM173" s="218" t="s">
        <v>216</v>
      </c>
    </row>
    <row r="174" s="2" customFormat="1">
      <c r="A174" s="40"/>
      <c r="B174" s="41"/>
      <c r="C174" s="42"/>
      <c r="D174" s="220" t="s">
        <v>125</v>
      </c>
      <c r="E174" s="42"/>
      <c r="F174" s="221" t="s">
        <v>215</v>
      </c>
      <c r="G174" s="42"/>
      <c r="H174" s="42"/>
      <c r="I174" s="222"/>
      <c r="J174" s="42"/>
      <c r="K174" s="42"/>
      <c r="L174" s="46"/>
      <c r="M174" s="223"/>
      <c r="N174" s="224"/>
      <c r="O174" s="87"/>
      <c r="P174" s="87"/>
      <c r="Q174" s="87"/>
      <c r="R174" s="87"/>
      <c r="S174" s="87"/>
      <c r="T174" s="88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125</v>
      </c>
      <c r="AU174" s="19" t="s">
        <v>83</v>
      </c>
    </row>
    <row r="175" s="2" customFormat="1">
      <c r="A175" s="40"/>
      <c r="B175" s="41"/>
      <c r="C175" s="42"/>
      <c r="D175" s="225" t="s">
        <v>126</v>
      </c>
      <c r="E175" s="42"/>
      <c r="F175" s="226" t="s">
        <v>217</v>
      </c>
      <c r="G175" s="42"/>
      <c r="H175" s="42"/>
      <c r="I175" s="222"/>
      <c r="J175" s="42"/>
      <c r="K175" s="42"/>
      <c r="L175" s="46"/>
      <c r="M175" s="223"/>
      <c r="N175" s="224"/>
      <c r="O175" s="87"/>
      <c r="P175" s="87"/>
      <c r="Q175" s="87"/>
      <c r="R175" s="87"/>
      <c r="S175" s="87"/>
      <c r="T175" s="88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126</v>
      </c>
      <c r="AU175" s="19" t="s">
        <v>83</v>
      </c>
    </row>
    <row r="176" s="15" customFormat="1">
      <c r="A176" s="15"/>
      <c r="B176" s="249"/>
      <c r="C176" s="250"/>
      <c r="D176" s="220" t="s">
        <v>128</v>
      </c>
      <c r="E176" s="251" t="s">
        <v>19</v>
      </c>
      <c r="F176" s="252" t="s">
        <v>218</v>
      </c>
      <c r="G176" s="250"/>
      <c r="H176" s="251" t="s">
        <v>19</v>
      </c>
      <c r="I176" s="253"/>
      <c r="J176" s="250"/>
      <c r="K176" s="250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128</v>
      </c>
      <c r="AU176" s="258" t="s">
        <v>83</v>
      </c>
      <c r="AV176" s="15" t="s">
        <v>81</v>
      </c>
      <c r="AW176" s="15" t="s">
        <v>35</v>
      </c>
      <c r="AX176" s="15" t="s">
        <v>73</v>
      </c>
      <c r="AY176" s="258" t="s">
        <v>117</v>
      </c>
    </row>
    <row r="177" s="13" customFormat="1">
      <c r="A177" s="13"/>
      <c r="B177" s="227"/>
      <c r="C177" s="228"/>
      <c r="D177" s="220" t="s">
        <v>128</v>
      </c>
      <c r="E177" s="229" t="s">
        <v>19</v>
      </c>
      <c r="F177" s="230" t="s">
        <v>219</v>
      </c>
      <c r="G177" s="228"/>
      <c r="H177" s="231">
        <v>519.20000000000005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128</v>
      </c>
      <c r="AU177" s="237" t="s">
        <v>83</v>
      </c>
      <c r="AV177" s="13" t="s">
        <v>83</v>
      </c>
      <c r="AW177" s="13" t="s">
        <v>35</v>
      </c>
      <c r="AX177" s="13" t="s">
        <v>73</v>
      </c>
      <c r="AY177" s="237" t="s">
        <v>117</v>
      </c>
    </row>
    <row r="178" s="14" customFormat="1">
      <c r="A178" s="14"/>
      <c r="B178" s="238"/>
      <c r="C178" s="239"/>
      <c r="D178" s="220" t="s">
        <v>128</v>
      </c>
      <c r="E178" s="240" t="s">
        <v>19</v>
      </c>
      <c r="F178" s="241" t="s">
        <v>130</v>
      </c>
      <c r="G178" s="239"/>
      <c r="H178" s="242">
        <v>519.20000000000005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128</v>
      </c>
      <c r="AU178" s="248" t="s">
        <v>83</v>
      </c>
      <c r="AV178" s="14" t="s">
        <v>124</v>
      </c>
      <c r="AW178" s="14" t="s">
        <v>35</v>
      </c>
      <c r="AX178" s="14" t="s">
        <v>81</v>
      </c>
      <c r="AY178" s="248" t="s">
        <v>117</v>
      </c>
    </row>
    <row r="179" s="12" customFormat="1" ht="22.8" customHeight="1">
      <c r="A179" s="12"/>
      <c r="B179" s="191"/>
      <c r="C179" s="192"/>
      <c r="D179" s="193" t="s">
        <v>72</v>
      </c>
      <c r="E179" s="205" t="s">
        <v>124</v>
      </c>
      <c r="F179" s="205" t="s">
        <v>220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SUM(P180:P209)</f>
        <v>0</v>
      </c>
      <c r="Q179" s="199"/>
      <c r="R179" s="200">
        <f>SUM(R180:R209)</f>
        <v>0</v>
      </c>
      <c r="S179" s="199"/>
      <c r="T179" s="201">
        <f>SUM(T180:T209)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81</v>
      </c>
      <c r="AT179" s="203" t="s">
        <v>72</v>
      </c>
      <c r="AU179" s="203" t="s">
        <v>81</v>
      </c>
      <c r="AY179" s="202" t="s">
        <v>117</v>
      </c>
      <c r="BK179" s="204">
        <f>SUM(BK180:BK209)</f>
        <v>0</v>
      </c>
    </row>
    <row r="180" s="2" customFormat="1" ht="24.15" customHeight="1">
      <c r="A180" s="40"/>
      <c r="B180" s="41"/>
      <c r="C180" s="207" t="s">
        <v>221</v>
      </c>
      <c r="D180" s="207" t="s">
        <v>119</v>
      </c>
      <c r="E180" s="208" t="s">
        <v>222</v>
      </c>
      <c r="F180" s="209" t="s">
        <v>223</v>
      </c>
      <c r="G180" s="210" t="s">
        <v>122</v>
      </c>
      <c r="H180" s="211">
        <v>780</v>
      </c>
      <c r="I180" s="212"/>
      <c r="J180" s="213">
        <f>ROUND(I180*H180,2)</f>
        <v>0</v>
      </c>
      <c r="K180" s="209" t="s">
        <v>123</v>
      </c>
      <c r="L180" s="46"/>
      <c r="M180" s="214" t="s">
        <v>19</v>
      </c>
      <c r="N180" s="215" t="s">
        <v>46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124</v>
      </c>
      <c r="AT180" s="218" t="s">
        <v>119</v>
      </c>
      <c r="AU180" s="218" t="s">
        <v>83</v>
      </c>
      <c r="AY180" s="19" t="s">
        <v>117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124</v>
      </c>
      <c r="BK180" s="219">
        <f>ROUND(I180*H180,2)</f>
        <v>0</v>
      </c>
      <c r="BL180" s="19" t="s">
        <v>124</v>
      </c>
      <c r="BM180" s="218" t="s">
        <v>224</v>
      </c>
    </row>
    <row r="181" s="2" customFormat="1">
      <c r="A181" s="40"/>
      <c r="B181" s="41"/>
      <c r="C181" s="42"/>
      <c r="D181" s="220" t="s">
        <v>125</v>
      </c>
      <c r="E181" s="42"/>
      <c r="F181" s="221" t="s">
        <v>223</v>
      </c>
      <c r="G181" s="42"/>
      <c r="H181" s="42"/>
      <c r="I181" s="222"/>
      <c r="J181" s="42"/>
      <c r="K181" s="42"/>
      <c r="L181" s="46"/>
      <c r="M181" s="223"/>
      <c r="N181" s="224"/>
      <c r="O181" s="87"/>
      <c r="P181" s="87"/>
      <c r="Q181" s="87"/>
      <c r="R181" s="87"/>
      <c r="S181" s="87"/>
      <c r="T181" s="88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125</v>
      </c>
      <c r="AU181" s="19" t="s">
        <v>83</v>
      </c>
    </row>
    <row r="182" s="2" customFormat="1">
      <c r="A182" s="40"/>
      <c r="B182" s="41"/>
      <c r="C182" s="42"/>
      <c r="D182" s="225" t="s">
        <v>126</v>
      </c>
      <c r="E182" s="42"/>
      <c r="F182" s="226" t="s">
        <v>225</v>
      </c>
      <c r="G182" s="42"/>
      <c r="H182" s="42"/>
      <c r="I182" s="222"/>
      <c r="J182" s="42"/>
      <c r="K182" s="42"/>
      <c r="L182" s="46"/>
      <c r="M182" s="223"/>
      <c r="N182" s="224"/>
      <c r="O182" s="87"/>
      <c r="P182" s="87"/>
      <c r="Q182" s="87"/>
      <c r="R182" s="87"/>
      <c r="S182" s="87"/>
      <c r="T182" s="88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126</v>
      </c>
      <c r="AU182" s="19" t="s">
        <v>83</v>
      </c>
    </row>
    <row r="183" s="15" customFormat="1">
      <c r="A183" s="15"/>
      <c r="B183" s="249"/>
      <c r="C183" s="250"/>
      <c r="D183" s="220" t="s">
        <v>128</v>
      </c>
      <c r="E183" s="251" t="s">
        <v>19</v>
      </c>
      <c r="F183" s="252" t="s">
        <v>226</v>
      </c>
      <c r="G183" s="250"/>
      <c r="H183" s="251" t="s">
        <v>19</v>
      </c>
      <c r="I183" s="253"/>
      <c r="J183" s="250"/>
      <c r="K183" s="250"/>
      <c r="L183" s="254"/>
      <c r="M183" s="255"/>
      <c r="N183" s="256"/>
      <c r="O183" s="256"/>
      <c r="P183" s="256"/>
      <c r="Q183" s="256"/>
      <c r="R183" s="256"/>
      <c r="S183" s="256"/>
      <c r="T183" s="25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128</v>
      </c>
      <c r="AU183" s="258" t="s">
        <v>83</v>
      </c>
      <c r="AV183" s="15" t="s">
        <v>81</v>
      </c>
      <c r="AW183" s="15" t="s">
        <v>35</v>
      </c>
      <c r="AX183" s="15" t="s">
        <v>73</v>
      </c>
      <c r="AY183" s="258" t="s">
        <v>117</v>
      </c>
    </row>
    <row r="184" s="13" customFormat="1">
      <c r="A184" s="13"/>
      <c r="B184" s="227"/>
      <c r="C184" s="228"/>
      <c r="D184" s="220" t="s">
        <v>128</v>
      </c>
      <c r="E184" s="229" t="s">
        <v>19</v>
      </c>
      <c r="F184" s="230" t="s">
        <v>227</v>
      </c>
      <c r="G184" s="228"/>
      <c r="H184" s="231">
        <v>780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128</v>
      </c>
      <c r="AU184" s="237" t="s">
        <v>83</v>
      </c>
      <c r="AV184" s="13" t="s">
        <v>83</v>
      </c>
      <c r="AW184" s="13" t="s">
        <v>35</v>
      </c>
      <c r="AX184" s="13" t="s">
        <v>73</v>
      </c>
      <c r="AY184" s="237" t="s">
        <v>117</v>
      </c>
    </row>
    <row r="185" s="14" customFormat="1">
      <c r="A185" s="14"/>
      <c r="B185" s="238"/>
      <c r="C185" s="239"/>
      <c r="D185" s="220" t="s">
        <v>128</v>
      </c>
      <c r="E185" s="240" t="s">
        <v>19</v>
      </c>
      <c r="F185" s="241" t="s">
        <v>130</v>
      </c>
      <c r="G185" s="239"/>
      <c r="H185" s="242">
        <v>780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128</v>
      </c>
      <c r="AU185" s="248" t="s">
        <v>83</v>
      </c>
      <c r="AV185" s="14" t="s">
        <v>124</v>
      </c>
      <c r="AW185" s="14" t="s">
        <v>35</v>
      </c>
      <c r="AX185" s="14" t="s">
        <v>81</v>
      </c>
      <c r="AY185" s="248" t="s">
        <v>117</v>
      </c>
    </row>
    <row r="186" s="2" customFormat="1" ht="37.8" customHeight="1">
      <c r="A186" s="40"/>
      <c r="B186" s="41"/>
      <c r="C186" s="207" t="s">
        <v>173</v>
      </c>
      <c r="D186" s="207" t="s">
        <v>119</v>
      </c>
      <c r="E186" s="208" t="s">
        <v>228</v>
      </c>
      <c r="F186" s="209" t="s">
        <v>229</v>
      </c>
      <c r="G186" s="210" t="s">
        <v>141</v>
      </c>
      <c r="H186" s="211">
        <v>944</v>
      </c>
      <c r="I186" s="212"/>
      <c r="J186" s="213">
        <f>ROUND(I186*H186,2)</f>
        <v>0</v>
      </c>
      <c r="K186" s="209" t="s">
        <v>19</v>
      </c>
      <c r="L186" s="46"/>
      <c r="M186" s="214" t="s">
        <v>19</v>
      </c>
      <c r="N186" s="215" t="s">
        <v>46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8" t="s">
        <v>124</v>
      </c>
      <c r="AT186" s="218" t="s">
        <v>119</v>
      </c>
      <c r="AU186" s="218" t="s">
        <v>83</v>
      </c>
      <c r="AY186" s="19" t="s">
        <v>117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124</v>
      </c>
      <c r="BK186" s="219">
        <f>ROUND(I186*H186,2)</f>
        <v>0</v>
      </c>
      <c r="BL186" s="19" t="s">
        <v>124</v>
      </c>
      <c r="BM186" s="218" t="s">
        <v>230</v>
      </c>
    </row>
    <row r="187" s="2" customFormat="1">
      <c r="A187" s="40"/>
      <c r="B187" s="41"/>
      <c r="C187" s="42"/>
      <c r="D187" s="220" t="s">
        <v>125</v>
      </c>
      <c r="E187" s="42"/>
      <c r="F187" s="221" t="s">
        <v>229</v>
      </c>
      <c r="G187" s="42"/>
      <c r="H187" s="42"/>
      <c r="I187" s="222"/>
      <c r="J187" s="42"/>
      <c r="K187" s="42"/>
      <c r="L187" s="46"/>
      <c r="M187" s="223"/>
      <c r="N187" s="224"/>
      <c r="O187" s="87"/>
      <c r="P187" s="87"/>
      <c r="Q187" s="87"/>
      <c r="R187" s="87"/>
      <c r="S187" s="87"/>
      <c r="T187" s="88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125</v>
      </c>
      <c r="AU187" s="19" t="s">
        <v>83</v>
      </c>
    </row>
    <row r="188" s="15" customFormat="1">
      <c r="A188" s="15"/>
      <c r="B188" s="249"/>
      <c r="C188" s="250"/>
      <c r="D188" s="220" t="s">
        <v>128</v>
      </c>
      <c r="E188" s="251" t="s">
        <v>19</v>
      </c>
      <c r="F188" s="252" t="s">
        <v>231</v>
      </c>
      <c r="G188" s="250"/>
      <c r="H188" s="251" t="s">
        <v>19</v>
      </c>
      <c r="I188" s="253"/>
      <c r="J188" s="250"/>
      <c r="K188" s="250"/>
      <c r="L188" s="254"/>
      <c r="M188" s="255"/>
      <c r="N188" s="256"/>
      <c r="O188" s="256"/>
      <c r="P188" s="256"/>
      <c r="Q188" s="256"/>
      <c r="R188" s="256"/>
      <c r="S188" s="256"/>
      <c r="T188" s="25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128</v>
      </c>
      <c r="AU188" s="258" t="s">
        <v>83</v>
      </c>
      <c r="AV188" s="15" t="s">
        <v>81</v>
      </c>
      <c r="AW188" s="15" t="s">
        <v>35</v>
      </c>
      <c r="AX188" s="15" t="s">
        <v>73</v>
      </c>
      <c r="AY188" s="258" t="s">
        <v>117</v>
      </c>
    </row>
    <row r="189" s="13" customFormat="1">
      <c r="A189" s="13"/>
      <c r="B189" s="227"/>
      <c r="C189" s="228"/>
      <c r="D189" s="220" t="s">
        <v>128</v>
      </c>
      <c r="E189" s="229" t="s">
        <v>19</v>
      </c>
      <c r="F189" s="230" t="s">
        <v>232</v>
      </c>
      <c r="G189" s="228"/>
      <c r="H189" s="231">
        <v>944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128</v>
      </c>
      <c r="AU189" s="237" t="s">
        <v>83</v>
      </c>
      <c r="AV189" s="13" t="s">
        <v>83</v>
      </c>
      <c r="AW189" s="13" t="s">
        <v>35</v>
      </c>
      <c r="AX189" s="13" t="s">
        <v>73</v>
      </c>
      <c r="AY189" s="237" t="s">
        <v>117</v>
      </c>
    </row>
    <row r="190" s="14" customFormat="1">
      <c r="A190" s="14"/>
      <c r="B190" s="238"/>
      <c r="C190" s="239"/>
      <c r="D190" s="220" t="s">
        <v>128</v>
      </c>
      <c r="E190" s="240" t="s">
        <v>19</v>
      </c>
      <c r="F190" s="241" t="s">
        <v>130</v>
      </c>
      <c r="G190" s="239"/>
      <c r="H190" s="242">
        <v>944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128</v>
      </c>
      <c r="AU190" s="248" t="s">
        <v>83</v>
      </c>
      <c r="AV190" s="14" t="s">
        <v>124</v>
      </c>
      <c r="AW190" s="14" t="s">
        <v>35</v>
      </c>
      <c r="AX190" s="14" t="s">
        <v>81</v>
      </c>
      <c r="AY190" s="248" t="s">
        <v>117</v>
      </c>
    </row>
    <row r="191" s="2" customFormat="1" ht="24.15" customHeight="1">
      <c r="A191" s="40"/>
      <c r="B191" s="41"/>
      <c r="C191" s="207" t="s">
        <v>233</v>
      </c>
      <c r="D191" s="207" t="s">
        <v>119</v>
      </c>
      <c r="E191" s="208" t="s">
        <v>234</v>
      </c>
      <c r="F191" s="209" t="s">
        <v>235</v>
      </c>
      <c r="G191" s="210" t="s">
        <v>122</v>
      </c>
      <c r="H191" s="211">
        <v>939.39999999999998</v>
      </c>
      <c r="I191" s="212"/>
      <c r="J191" s="213">
        <f>ROUND(I191*H191,2)</f>
        <v>0</v>
      </c>
      <c r="K191" s="209" t="s">
        <v>123</v>
      </c>
      <c r="L191" s="46"/>
      <c r="M191" s="214" t="s">
        <v>19</v>
      </c>
      <c r="N191" s="215" t="s">
        <v>46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8" t="s">
        <v>124</v>
      </c>
      <c r="AT191" s="218" t="s">
        <v>119</v>
      </c>
      <c r="AU191" s="218" t="s">
        <v>83</v>
      </c>
      <c r="AY191" s="19" t="s">
        <v>117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9" t="s">
        <v>124</v>
      </c>
      <c r="BK191" s="219">
        <f>ROUND(I191*H191,2)</f>
        <v>0</v>
      </c>
      <c r="BL191" s="19" t="s">
        <v>124</v>
      </c>
      <c r="BM191" s="218" t="s">
        <v>236</v>
      </c>
    </row>
    <row r="192" s="2" customFormat="1">
      <c r="A192" s="40"/>
      <c r="B192" s="41"/>
      <c r="C192" s="42"/>
      <c r="D192" s="220" t="s">
        <v>125</v>
      </c>
      <c r="E192" s="42"/>
      <c r="F192" s="221" t="s">
        <v>235</v>
      </c>
      <c r="G192" s="42"/>
      <c r="H192" s="42"/>
      <c r="I192" s="222"/>
      <c r="J192" s="42"/>
      <c r="K192" s="42"/>
      <c r="L192" s="46"/>
      <c r="M192" s="223"/>
      <c r="N192" s="224"/>
      <c r="O192" s="87"/>
      <c r="P192" s="87"/>
      <c r="Q192" s="87"/>
      <c r="R192" s="87"/>
      <c r="S192" s="87"/>
      <c r="T192" s="88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125</v>
      </c>
      <c r="AU192" s="19" t="s">
        <v>83</v>
      </c>
    </row>
    <row r="193" s="2" customFormat="1">
      <c r="A193" s="40"/>
      <c r="B193" s="41"/>
      <c r="C193" s="42"/>
      <c r="D193" s="225" t="s">
        <v>126</v>
      </c>
      <c r="E193" s="42"/>
      <c r="F193" s="226" t="s">
        <v>237</v>
      </c>
      <c r="G193" s="42"/>
      <c r="H193" s="42"/>
      <c r="I193" s="222"/>
      <c r="J193" s="42"/>
      <c r="K193" s="42"/>
      <c r="L193" s="46"/>
      <c r="M193" s="223"/>
      <c r="N193" s="224"/>
      <c r="O193" s="87"/>
      <c r="P193" s="87"/>
      <c r="Q193" s="87"/>
      <c r="R193" s="87"/>
      <c r="S193" s="87"/>
      <c r="T193" s="88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126</v>
      </c>
      <c r="AU193" s="19" t="s">
        <v>83</v>
      </c>
    </row>
    <row r="194" s="15" customFormat="1">
      <c r="A194" s="15"/>
      <c r="B194" s="249"/>
      <c r="C194" s="250"/>
      <c r="D194" s="220" t="s">
        <v>128</v>
      </c>
      <c r="E194" s="251" t="s">
        <v>19</v>
      </c>
      <c r="F194" s="252" t="s">
        <v>226</v>
      </c>
      <c r="G194" s="250"/>
      <c r="H194" s="251" t="s">
        <v>19</v>
      </c>
      <c r="I194" s="253"/>
      <c r="J194" s="250"/>
      <c r="K194" s="250"/>
      <c r="L194" s="254"/>
      <c r="M194" s="255"/>
      <c r="N194" s="256"/>
      <c r="O194" s="256"/>
      <c r="P194" s="256"/>
      <c r="Q194" s="256"/>
      <c r="R194" s="256"/>
      <c r="S194" s="256"/>
      <c r="T194" s="25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128</v>
      </c>
      <c r="AU194" s="258" t="s">
        <v>83</v>
      </c>
      <c r="AV194" s="15" t="s">
        <v>81</v>
      </c>
      <c r="AW194" s="15" t="s">
        <v>35</v>
      </c>
      <c r="AX194" s="15" t="s">
        <v>73</v>
      </c>
      <c r="AY194" s="258" t="s">
        <v>117</v>
      </c>
    </row>
    <row r="195" s="13" customFormat="1">
      <c r="A195" s="13"/>
      <c r="B195" s="227"/>
      <c r="C195" s="228"/>
      <c r="D195" s="220" t="s">
        <v>128</v>
      </c>
      <c r="E195" s="229" t="s">
        <v>19</v>
      </c>
      <c r="F195" s="230" t="s">
        <v>238</v>
      </c>
      <c r="G195" s="228"/>
      <c r="H195" s="231">
        <v>886.79999999999995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128</v>
      </c>
      <c r="AU195" s="237" t="s">
        <v>83</v>
      </c>
      <c r="AV195" s="13" t="s">
        <v>83</v>
      </c>
      <c r="AW195" s="13" t="s">
        <v>35</v>
      </c>
      <c r="AX195" s="13" t="s">
        <v>73</v>
      </c>
      <c r="AY195" s="237" t="s">
        <v>117</v>
      </c>
    </row>
    <row r="196" s="13" customFormat="1">
      <c r="A196" s="13"/>
      <c r="B196" s="227"/>
      <c r="C196" s="228"/>
      <c r="D196" s="220" t="s">
        <v>128</v>
      </c>
      <c r="E196" s="229" t="s">
        <v>19</v>
      </c>
      <c r="F196" s="230" t="s">
        <v>239</v>
      </c>
      <c r="G196" s="228"/>
      <c r="H196" s="231">
        <v>169.40000000000001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128</v>
      </c>
      <c r="AU196" s="237" t="s">
        <v>83</v>
      </c>
      <c r="AV196" s="13" t="s">
        <v>83</v>
      </c>
      <c r="AW196" s="13" t="s">
        <v>35</v>
      </c>
      <c r="AX196" s="13" t="s">
        <v>73</v>
      </c>
      <c r="AY196" s="237" t="s">
        <v>117</v>
      </c>
    </row>
    <row r="197" s="13" customFormat="1">
      <c r="A197" s="13"/>
      <c r="B197" s="227"/>
      <c r="C197" s="228"/>
      <c r="D197" s="220" t="s">
        <v>128</v>
      </c>
      <c r="E197" s="229" t="s">
        <v>19</v>
      </c>
      <c r="F197" s="230" t="s">
        <v>240</v>
      </c>
      <c r="G197" s="228"/>
      <c r="H197" s="231">
        <v>-116.8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128</v>
      </c>
      <c r="AU197" s="237" t="s">
        <v>83</v>
      </c>
      <c r="AV197" s="13" t="s">
        <v>83</v>
      </c>
      <c r="AW197" s="13" t="s">
        <v>35</v>
      </c>
      <c r="AX197" s="13" t="s">
        <v>73</v>
      </c>
      <c r="AY197" s="237" t="s">
        <v>117</v>
      </c>
    </row>
    <row r="198" s="14" customFormat="1">
      <c r="A198" s="14"/>
      <c r="B198" s="238"/>
      <c r="C198" s="239"/>
      <c r="D198" s="220" t="s">
        <v>128</v>
      </c>
      <c r="E198" s="240" t="s">
        <v>19</v>
      </c>
      <c r="F198" s="241" t="s">
        <v>130</v>
      </c>
      <c r="G198" s="239"/>
      <c r="H198" s="242">
        <v>939.40000000000009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128</v>
      </c>
      <c r="AU198" s="248" t="s">
        <v>83</v>
      </c>
      <c r="AV198" s="14" t="s">
        <v>124</v>
      </c>
      <c r="AW198" s="14" t="s">
        <v>35</v>
      </c>
      <c r="AX198" s="14" t="s">
        <v>81</v>
      </c>
      <c r="AY198" s="248" t="s">
        <v>117</v>
      </c>
    </row>
    <row r="199" s="2" customFormat="1" ht="33" customHeight="1">
      <c r="A199" s="40"/>
      <c r="B199" s="41"/>
      <c r="C199" s="207" t="s">
        <v>179</v>
      </c>
      <c r="D199" s="207" t="s">
        <v>119</v>
      </c>
      <c r="E199" s="208" t="s">
        <v>241</v>
      </c>
      <c r="F199" s="209" t="s">
        <v>242</v>
      </c>
      <c r="G199" s="210" t="s">
        <v>122</v>
      </c>
      <c r="H199" s="211">
        <v>116.8</v>
      </c>
      <c r="I199" s="212"/>
      <c r="J199" s="213">
        <f>ROUND(I199*H199,2)</f>
        <v>0</v>
      </c>
      <c r="K199" s="209" t="s">
        <v>19</v>
      </c>
      <c r="L199" s="46"/>
      <c r="M199" s="214" t="s">
        <v>19</v>
      </c>
      <c r="N199" s="215" t="s">
        <v>46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8" t="s">
        <v>124</v>
      </c>
      <c r="AT199" s="218" t="s">
        <v>119</v>
      </c>
      <c r="AU199" s="218" t="s">
        <v>83</v>
      </c>
      <c r="AY199" s="19" t="s">
        <v>117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124</v>
      </c>
      <c r="BK199" s="219">
        <f>ROUND(I199*H199,2)</f>
        <v>0</v>
      </c>
      <c r="BL199" s="19" t="s">
        <v>124</v>
      </c>
      <c r="BM199" s="218" t="s">
        <v>243</v>
      </c>
    </row>
    <row r="200" s="2" customFormat="1">
      <c r="A200" s="40"/>
      <c r="B200" s="41"/>
      <c r="C200" s="42"/>
      <c r="D200" s="220" t="s">
        <v>125</v>
      </c>
      <c r="E200" s="42"/>
      <c r="F200" s="221" t="s">
        <v>242</v>
      </c>
      <c r="G200" s="42"/>
      <c r="H200" s="42"/>
      <c r="I200" s="222"/>
      <c r="J200" s="42"/>
      <c r="K200" s="42"/>
      <c r="L200" s="46"/>
      <c r="M200" s="223"/>
      <c r="N200" s="224"/>
      <c r="O200" s="87"/>
      <c r="P200" s="87"/>
      <c r="Q200" s="87"/>
      <c r="R200" s="87"/>
      <c r="S200" s="87"/>
      <c r="T200" s="88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125</v>
      </c>
      <c r="AU200" s="19" t="s">
        <v>83</v>
      </c>
    </row>
    <row r="201" s="15" customFormat="1">
      <c r="A201" s="15"/>
      <c r="B201" s="249"/>
      <c r="C201" s="250"/>
      <c r="D201" s="220" t="s">
        <v>128</v>
      </c>
      <c r="E201" s="251" t="s">
        <v>19</v>
      </c>
      <c r="F201" s="252" t="s">
        <v>226</v>
      </c>
      <c r="G201" s="250"/>
      <c r="H201" s="251" t="s">
        <v>19</v>
      </c>
      <c r="I201" s="253"/>
      <c r="J201" s="250"/>
      <c r="K201" s="250"/>
      <c r="L201" s="254"/>
      <c r="M201" s="255"/>
      <c r="N201" s="256"/>
      <c r="O201" s="256"/>
      <c r="P201" s="256"/>
      <c r="Q201" s="256"/>
      <c r="R201" s="256"/>
      <c r="S201" s="256"/>
      <c r="T201" s="25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8" t="s">
        <v>128</v>
      </c>
      <c r="AU201" s="258" t="s">
        <v>83</v>
      </c>
      <c r="AV201" s="15" t="s">
        <v>81</v>
      </c>
      <c r="AW201" s="15" t="s">
        <v>35</v>
      </c>
      <c r="AX201" s="15" t="s">
        <v>73</v>
      </c>
      <c r="AY201" s="258" t="s">
        <v>117</v>
      </c>
    </row>
    <row r="202" s="13" customFormat="1">
      <c r="A202" s="13"/>
      <c r="B202" s="227"/>
      <c r="C202" s="228"/>
      <c r="D202" s="220" t="s">
        <v>128</v>
      </c>
      <c r="E202" s="229" t="s">
        <v>19</v>
      </c>
      <c r="F202" s="230" t="s">
        <v>244</v>
      </c>
      <c r="G202" s="228"/>
      <c r="H202" s="231">
        <v>116.8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128</v>
      </c>
      <c r="AU202" s="237" t="s">
        <v>83</v>
      </c>
      <c r="AV202" s="13" t="s">
        <v>83</v>
      </c>
      <c r="AW202" s="13" t="s">
        <v>35</v>
      </c>
      <c r="AX202" s="13" t="s">
        <v>73</v>
      </c>
      <c r="AY202" s="237" t="s">
        <v>117</v>
      </c>
    </row>
    <row r="203" s="14" customFormat="1">
      <c r="A203" s="14"/>
      <c r="B203" s="238"/>
      <c r="C203" s="239"/>
      <c r="D203" s="220" t="s">
        <v>128</v>
      </c>
      <c r="E203" s="240" t="s">
        <v>19</v>
      </c>
      <c r="F203" s="241" t="s">
        <v>130</v>
      </c>
      <c r="G203" s="239"/>
      <c r="H203" s="242">
        <v>116.8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128</v>
      </c>
      <c r="AU203" s="248" t="s">
        <v>83</v>
      </c>
      <c r="AV203" s="14" t="s">
        <v>124</v>
      </c>
      <c r="AW203" s="14" t="s">
        <v>35</v>
      </c>
      <c r="AX203" s="14" t="s">
        <v>81</v>
      </c>
      <c r="AY203" s="248" t="s">
        <v>117</v>
      </c>
    </row>
    <row r="204" s="2" customFormat="1" ht="37.8" customHeight="1">
      <c r="A204" s="40"/>
      <c r="B204" s="41"/>
      <c r="C204" s="207" t="s">
        <v>7</v>
      </c>
      <c r="D204" s="207" t="s">
        <v>119</v>
      </c>
      <c r="E204" s="208" t="s">
        <v>245</v>
      </c>
      <c r="F204" s="209" t="s">
        <v>246</v>
      </c>
      <c r="G204" s="210" t="s">
        <v>141</v>
      </c>
      <c r="H204" s="211">
        <v>1516.4000000000001</v>
      </c>
      <c r="I204" s="212"/>
      <c r="J204" s="213">
        <f>ROUND(I204*H204,2)</f>
        <v>0</v>
      </c>
      <c r="K204" s="209" t="s">
        <v>19</v>
      </c>
      <c r="L204" s="46"/>
      <c r="M204" s="214" t="s">
        <v>19</v>
      </c>
      <c r="N204" s="215" t="s">
        <v>46</v>
      </c>
      <c r="O204" s="87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124</v>
      </c>
      <c r="AT204" s="218" t="s">
        <v>119</v>
      </c>
      <c r="AU204" s="218" t="s">
        <v>83</v>
      </c>
      <c r="AY204" s="19" t="s">
        <v>117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124</v>
      </c>
      <c r="BK204" s="219">
        <f>ROUND(I204*H204,2)</f>
        <v>0</v>
      </c>
      <c r="BL204" s="19" t="s">
        <v>124</v>
      </c>
      <c r="BM204" s="218" t="s">
        <v>247</v>
      </c>
    </row>
    <row r="205" s="2" customFormat="1">
      <c r="A205" s="40"/>
      <c r="B205" s="41"/>
      <c r="C205" s="42"/>
      <c r="D205" s="220" t="s">
        <v>125</v>
      </c>
      <c r="E205" s="42"/>
      <c r="F205" s="221" t="s">
        <v>248</v>
      </c>
      <c r="G205" s="42"/>
      <c r="H205" s="42"/>
      <c r="I205" s="222"/>
      <c r="J205" s="42"/>
      <c r="K205" s="42"/>
      <c r="L205" s="46"/>
      <c r="M205" s="223"/>
      <c r="N205" s="224"/>
      <c r="O205" s="87"/>
      <c r="P205" s="87"/>
      <c r="Q205" s="87"/>
      <c r="R205" s="87"/>
      <c r="S205" s="87"/>
      <c r="T205" s="88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125</v>
      </c>
      <c r="AU205" s="19" t="s">
        <v>83</v>
      </c>
    </row>
    <row r="206" s="15" customFormat="1">
      <c r="A206" s="15"/>
      <c r="B206" s="249"/>
      <c r="C206" s="250"/>
      <c r="D206" s="220" t="s">
        <v>128</v>
      </c>
      <c r="E206" s="251" t="s">
        <v>19</v>
      </c>
      <c r="F206" s="252" t="s">
        <v>249</v>
      </c>
      <c r="G206" s="250"/>
      <c r="H206" s="251" t="s">
        <v>19</v>
      </c>
      <c r="I206" s="253"/>
      <c r="J206" s="250"/>
      <c r="K206" s="250"/>
      <c r="L206" s="254"/>
      <c r="M206" s="255"/>
      <c r="N206" s="256"/>
      <c r="O206" s="256"/>
      <c r="P206" s="256"/>
      <c r="Q206" s="256"/>
      <c r="R206" s="256"/>
      <c r="S206" s="256"/>
      <c r="T206" s="25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8" t="s">
        <v>128</v>
      </c>
      <c r="AU206" s="258" t="s">
        <v>83</v>
      </c>
      <c r="AV206" s="15" t="s">
        <v>81</v>
      </c>
      <c r="AW206" s="15" t="s">
        <v>35</v>
      </c>
      <c r="AX206" s="15" t="s">
        <v>73</v>
      </c>
      <c r="AY206" s="258" t="s">
        <v>117</v>
      </c>
    </row>
    <row r="207" s="13" customFormat="1">
      <c r="A207" s="13"/>
      <c r="B207" s="227"/>
      <c r="C207" s="228"/>
      <c r="D207" s="220" t="s">
        <v>128</v>
      </c>
      <c r="E207" s="229" t="s">
        <v>19</v>
      </c>
      <c r="F207" s="230" t="s">
        <v>250</v>
      </c>
      <c r="G207" s="228"/>
      <c r="H207" s="231">
        <v>1274.4000000000001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128</v>
      </c>
      <c r="AU207" s="237" t="s">
        <v>83</v>
      </c>
      <c r="AV207" s="13" t="s">
        <v>83</v>
      </c>
      <c r="AW207" s="13" t="s">
        <v>35</v>
      </c>
      <c r="AX207" s="13" t="s">
        <v>73</v>
      </c>
      <c r="AY207" s="237" t="s">
        <v>117</v>
      </c>
    </row>
    <row r="208" s="13" customFormat="1">
      <c r="A208" s="13"/>
      <c r="B208" s="227"/>
      <c r="C208" s="228"/>
      <c r="D208" s="220" t="s">
        <v>128</v>
      </c>
      <c r="E208" s="229" t="s">
        <v>19</v>
      </c>
      <c r="F208" s="230" t="s">
        <v>251</v>
      </c>
      <c r="G208" s="228"/>
      <c r="H208" s="231">
        <v>242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128</v>
      </c>
      <c r="AU208" s="237" t="s">
        <v>83</v>
      </c>
      <c r="AV208" s="13" t="s">
        <v>83</v>
      </c>
      <c r="AW208" s="13" t="s">
        <v>35</v>
      </c>
      <c r="AX208" s="13" t="s">
        <v>73</v>
      </c>
      <c r="AY208" s="237" t="s">
        <v>117</v>
      </c>
    </row>
    <row r="209" s="14" customFormat="1">
      <c r="A209" s="14"/>
      <c r="B209" s="238"/>
      <c r="C209" s="239"/>
      <c r="D209" s="220" t="s">
        <v>128</v>
      </c>
      <c r="E209" s="240" t="s">
        <v>19</v>
      </c>
      <c r="F209" s="241" t="s">
        <v>130</v>
      </c>
      <c r="G209" s="239"/>
      <c r="H209" s="242">
        <v>1516.4000000000001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128</v>
      </c>
      <c r="AU209" s="248" t="s">
        <v>83</v>
      </c>
      <c r="AV209" s="14" t="s">
        <v>124</v>
      </c>
      <c r="AW209" s="14" t="s">
        <v>35</v>
      </c>
      <c r="AX209" s="14" t="s">
        <v>81</v>
      </c>
      <c r="AY209" s="248" t="s">
        <v>117</v>
      </c>
    </row>
    <row r="210" s="12" customFormat="1" ht="22.8" customHeight="1">
      <c r="A210" s="12"/>
      <c r="B210" s="191"/>
      <c r="C210" s="192"/>
      <c r="D210" s="193" t="s">
        <v>72</v>
      </c>
      <c r="E210" s="205" t="s">
        <v>252</v>
      </c>
      <c r="F210" s="205" t="s">
        <v>253</v>
      </c>
      <c r="G210" s="192"/>
      <c r="H210" s="192"/>
      <c r="I210" s="195"/>
      <c r="J210" s="206">
        <f>BK210</f>
        <v>0</v>
      </c>
      <c r="K210" s="192"/>
      <c r="L210" s="197"/>
      <c r="M210" s="198"/>
      <c r="N210" s="199"/>
      <c r="O210" s="199"/>
      <c r="P210" s="200">
        <f>SUM(P211:P213)</f>
        <v>0</v>
      </c>
      <c r="Q210" s="199"/>
      <c r="R210" s="200">
        <f>SUM(R211:R213)</f>
        <v>0</v>
      </c>
      <c r="S210" s="199"/>
      <c r="T210" s="201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81</v>
      </c>
      <c r="AT210" s="203" t="s">
        <v>72</v>
      </c>
      <c r="AU210" s="203" t="s">
        <v>81</v>
      </c>
      <c r="AY210" s="202" t="s">
        <v>117</v>
      </c>
      <c r="BK210" s="204">
        <f>SUM(BK211:BK213)</f>
        <v>0</v>
      </c>
    </row>
    <row r="211" s="2" customFormat="1" ht="16.5" customHeight="1">
      <c r="A211" s="40"/>
      <c r="B211" s="41"/>
      <c r="C211" s="207" t="s">
        <v>186</v>
      </c>
      <c r="D211" s="207" t="s">
        <v>119</v>
      </c>
      <c r="E211" s="208" t="s">
        <v>254</v>
      </c>
      <c r="F211" s="209" t="s">
        <v>255</v>
      </c>
      <c r="G211" s="210" t="s">
        <v>256</v>
      </c>
      <c r="H211" s="211">
        <v>3920.415</v>
      </c>
      <c r="I211" s="212"/>
      <c r="J211" s="213">
        <f>ROUND(I211*H211,2)</f>
        <v>0</v>
      </c>
      <c r="K211" s="209" t="s">
        <v>123</v>
      </c>
      <c r="L211" s="46"/>
      <c r="M211" s="214" t="s">
        <v>19</v>
      </c>
      <c r="N211" s="215" t="s">
        <v>46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124</v>
      </c>
      <c r="AT211" s="218" t="s">
        <v>119</v>
      </c>
      <c r="AU211" s="218" t="s">
        <v>83</v>
      </c>
      <c r="AY211" s="19" t="s">
        <v>117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124</v>
      </c>
      <c r="BK211" s="219">
        <f>ROUND(I211*H211,2)</f>
        <v>0</v>
      </c>
      <c r="BL211" s="19" t="s">
        <v>124</v>
      </c>
      <c r="BM211" s="218" t="s">
        <v>257</v>
      </c>
    </row>
    <row r="212" s="2" customFormat="1">
      <c r="A212" s="40"/>
      <c r="B212" s="41"/>
      <c r="C212" s="42"/>
      <c r="D212" s="220" t="s">
        <v>125</v>
      </c>
      <c r="E212" s="42"/>
      <c r="F212" s="221" t="s">
        <v>255</v>
      </c>
      <c r="G212" s="42"/>
      <c r="H212" s="42"/>
      <c r="I212" s="222"/>
      <c r="J212" s="42"/>
      <c r="K212" s="42"/>
      <c r="L212" s="46"/>
      <c r="M212" s="223"/>
      <c r="N212" s="224"/>
      <c r="O212" s="87"/>
      <c r="P212" s="87"/>
      <c r="Q212" s="87"/>
      <c r="R212" s="87"/>
      <c r="S212" s="87"/>
      <c r="T212" s="88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125</v>
      </c>
      <c r="AU212" s="19" t="s">
        <v>83</v>
      </c>
    </row>
    <row r="213" s="2" customFormat="1">
      <c r="A213" s="40"/>
      <c r="B213" s="41"/>
      <c r="C213" s="42"/>
      <c r="D213" s="225" t="s">
        <v>126</v>
      </c>
      <c r="E213" s="42"/>
      <c r="F213" s="226" t="s">
        <v>258</v>
      </c>
      <c r="G213" s="42"/>
      <c r="H213" s="42"/>
      <c r="I213" s="222"/>
      <c r="J213" s="42"/>
      <c r="K213" s="42"/>
      <c r="L213" s="46"/>
      <c r="M213" s="269"/>
      <c r="N213" s="270"/>
      <c r="O213" s="271"/>
      <c r="P213" s="271"/>
      <c r="Q213" s="271"/>
      <c r="R213" s="271"/>
      <c r="S213" s="271"/>
      <c r="T213" s="272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126</v>
      </c>
      <c r="AU213" s="19" t="s">
        <v>83</v>
      </c>
    </row>
    <row r="214" s="2" customFormat="1" ht="6.96" customHeight="1">
      <c r="A214" s="40"/>
      <c r="B214" s="62"/>
      <c r="C214" s="63"/>
      <c r="D214" s="63"/>
      <c r="E214" s="63"/>
      <c r="F214" s="63"/>
      <c r="G214" s="63"/>
      <c r="H214" s="63"/>
      <c r="I214" s="63"/>
      <c r="J214" s="63"/>
      <c r="K214" s="63"/>
      <c r="L214" s="46"/>
      <c r="M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</row>
  </sheetData>
  <sheetProtection sheet="1" autoFilter="0" formatColumns="0" formatRows="0" objects="1" scenarios="1" spinCount="100000" saltValue="Hxe5q0ksruXlFjSotytPAZrSKvJ2ENl2wJjXDwa7feGFZ4aj6+RgGp1dy02LB1cfvFpdLi1JEETDJk/5D9e8fA==" hashValue="wneagajJefn8RX8y6bVG/leMmylJGf3lGMEDdObJ93JQ8+jEPeHxz8reZDCjBNYfPd9mDnmJ4GbSGba9M+fpMw==" algorithmName="SHA-512" password="CC35"/>
  <autoFilter ref="C82:K21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5_02/114203104"/>
    <hyperlink ref="F93" r:id="rId2" display="https://podminky.urs.cz/item/CS_URS_2025_02/114203201"/>
    <hyperlink ref="F98" r:id="rId3" display="https://podminky.urs.cz/item/CS_URS_2025_02/114253301"/>
    <hyperlink ref="F103" r:id="rId4" display="https://podminky.urs.cz/item/CS_URS_2025_02/121151116"/>
    <hyperlink ref="F109" r:id="rId5" display="https://podminky.urs.cz/item/CS_URS_2025_02/127751102"/>
    <hyperlink ref="F117" r:id="rId6" display="https://podminky.urs.cz/item/CS_URS_2025_02/162351104"/>
    <hyperlink ref="F125" r:id="rId7" display="https://podminky.urs.cz/item/CS_URS_2025_02/167151111"/>
    <hyperlink ref="F133" r:id="rId8" display="https://podminky.urs.cz/item/CS_URS_2025_02/171151103"/>
    <hyperlink ref="F139" r:id="rId9" display="https://podminky.urs.cz/item/CS_URS_2025_02/182351133"/>
    <hyperlink ref="F145" r:id="rId10" display="https://podminky.urs.cz/item/CS_URS_2025_02/181351103"/>
    <hyperlink ref="F151" r:id="rId11" display="https://podminky.urs.cz/item/CS_URS_2025_02/181411121"/>
    <hyperlink ref="F154" r:id="rId12" display="https://podminky.urs.cz/item/CS_URS_2025_02/181411122"/>
    <hyperlink ref="F175" r:id="rId13" display="https://podminky.urs.cz/item/CS_URS_2025_02/182251101"/>
    <hyperlink ref="F182" r:id="rId14" display="https://podminky.urs.cz/item/CS_URS_2025_02/462512270"/>
    <hyperlink ref="F193" r:id="rId15" display="https://podminky.urs.cz/item/CS_URS_2025_02/462511161"/>
    <hyperlink ref="F213" r:id="rId16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</row>
    <row r="4" s="1" customFormat="1" ht="24.96" customHeight="1">
      <c r="B4" s="22"/>
      <c r="D4" s="133" t="s">
        <v>91</v>
      </c>
      <c r="L4" s="22"/>
      <c r="M4" s="134" t="s">
        <v>10</v>
      </c>
      <c r="AT4" s="19" t="s">
        <v>35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Loučná, Sezemice, obnova opevnění v ř. km 2,100 - 5,640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259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16.1.2026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29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ROUND((SUM(BE83:BE213)),  2)</f>
        <v>0</v>
      </c>
      <c r="G33" s="40"/>
      <c r="H33" s="40"/>
      <c r="I33" s="151">
        <v>0.20999999999999999</v>
      </c>
      <c r="J33" s="150">
        <f>ROUND(((SUM(BE83:BE213))*I33),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45</v>
      </c>
      <c r="F34" s="150">
        <f>ROUND((SUM(BF83:BF213)),  2)</f>
        <v>0</v>
      </c>
      <c r="G34" s="40"/>
      <c r="H34" s="40"/>
      <c r="I34" s="151">
        <v>0.12</v>
      </c>
      <c r="J34" s="150">
        <f>ROUND(((SUM(BF83:BF213))*I34),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43</v>
      </c>
      <c r="E35" s="135" t="s">
        <v>46</v>
      </c>
      <c r="F35" s="150">
        <f>ROUND((SUM(BG83:BG213)),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47</v>
      </c>
      <c r="F36" s="150">
        <f>ROUND((SUM(BH83:BH213)),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ROUND((SUM(BI83:BI213)),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Loučná, Sezemice, obnova opevnění v ř. km 2,100 - 5,640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50-2-2025 - SO 02 - Horní část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5" t="str">
        <f>IF(J12="","",J12)</f>
        <v>16.1.2026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Ing. Jan Kapsa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95</v>
      </c>
      <c r="D57" s="165"/>
      <c r="E57" s="165"/>
      <c r="F57" s="165"/>
      <c r="G57" s="165"/>
      <c r="H57" s="165"/>
      <c r="I57" s="165"/>
      <c r="J57" s="166" t="s">
        <v>96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5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8"/>
      <c r="C60" s="169"/>
      <c r="D60" s="170" t="s">
        <v>98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99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100</v>
      </c>
      <c r="E62" s="177"/>
      <c r="F62" s="177"/>
      <c r="G62" s="177"/>
      <c r="H62" s="177"/>
      <c r="I62" s="177"/>
      <c r="J62" s="178">
        <f>J179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101</v>
      </c>
      <c r="E63" s="177"/>
      <c r="F63" s="177"/>
      <c r="G63" s="177"/>
      <c r="H63" s="177"/>
      <c r="I63" s="177"/>
      <c r="J63" s="178">
        <f>J210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102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Loučná, Sezemice, obnova opevnění v ř. km 2,100 - 5,640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92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2" t="str">
        <f>E9</f>
        <v>50-2-2025 - SO 02 - Horní část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5" t="str">
        <f>IF(J12="","",J12)</f>
        <v>16.1.2026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Povodí Labe, státní podnik</v>
      </c>
      <c r="G79" s="42"/>
      <c r="H79" s="42"/>
      <c r="I79" s="34" t="s">
        <v>33</v>
      </c>
      <c r="J79" s="38" t="str">
        <f>E21</f>
        <v>Ing. Jan Kapsa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 xml:space="preserve"> 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103</v>
      </c>
      <c r="D82" s="183" t="s">
        <v>58</v>
      </c>
      <c r="E82" s="183" t="s">
        <v>54</v>
      </c>
      <c r="F82" s="183" t="s">
        <v>55</v>
      </c>
      <c r="G82" s="183" t="s">
        <v>104</v>
      </c>
      <c r="H82" s="183" t="s">
        <v>105</v>
      </c>
      <c r="I82" s="183" t="s">
        <v>106</v>
      </c>
      <c r="J82" s="183" t="s">
        <v>96</v>
      </c>
      <c r="K82" s="184" t="s">
        <v>107</v>
      </c>
      <c r="L82" s="185"/>
      <c r="M82" s="95" t="s">
        <v>19</v>
      </c>
      <c r="N82" s="96" t="s">
        <v>43</v>
      </c>
      <c r="O82" s="96" t="s">
        <v>108</v>
      </c>
      <c r="P82" s="96" t="s">
        <v>109</v>
      </c>
      <c r="Q82" s="96" t="s">
        <v>110</v>
      </c>
      <c r="R82" s="96" t="s">
        <v>111</v>
      </c>
      <c r="S82" s="96" t="s">
        <v>112</v>
      </c>
      <c r="T82" s="97" t="s">
        <v>113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2" t="s">
        <v>114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97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72</v>
      </c>
      <c r="E84" s="194" t="s">
        <v>115</v>
      </c>
      <c r="F84" s="194" t="s">
        <v>116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P85+P179+P210</f>
        <v>0</v>
      </c>
      <c r="Q84" s="199"/>
      <c r="R84" s="200">
        <f>R85+R179+R210</f>
        <v>0</v>
      </c>
      <c r="S84" s="199"/>
      <c r="T84" s="201">
        <f>T85+T179+T210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81</v>
      </c>
      <c r="AT84" s="203" t="s">
        <v>72</v>
      </c>
      <c r="AU84" s="203" t="s">
        <v>73</v>
      </c>
      <c r="AY84" s="202" t="s">
        <v>117</v>
      </c>
      <c r="BK84" s="204">
        <f>BK85+BK179+BK210</f>
        <v>0</v>
      </c>
    </row>
    <row r="85" s="12" customFormat="1" ht="22.8" customHeight="1">
      <c r="A85" s="12"/>
      <c r="B85" s="191"/>
      <c r="C85" s="192"/>
      <c r="D85" s="193" t="s">
        <v>72</v>
      </c>
      <c r="E85" s="205" t="s">
        <v>81</v>
      </c>
      <c r="F85" s="205" t="s">
        <v>118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SUM(P86:P178)</f>
        <v>0</v>
      </c>
      <c r="Q85" s="199"/>
      <c r="R85" s="200">
        <f>SUM(R86:R178)</f>
        <v>0</v>
      </c>
      <c r="S85" s="199"/>
      <c r="T85" s="201">
        <f>SUM(T86:T178)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81</v>
      </c>
      <c r="AT85" s="203" t="s">
        <v>72</v>
      </c>
      <c r="AU85" s="203" t="s">
        <v>81</v>
      </c>
      <c r="AY85" s="202" t="s">
        <v>117</v>
      </c>
      <c r="BK85" s="204">
        <f>SUM(BK86:BK178)</f>
        <v>0</v>
      </c>
    </row>
    <row r="86" s="2" customFormat="1" ht="16.5" customHeight="1">
      <c r="A86" s="40"/>
      <c r="B86" s="41"/>
      <c r="C86" s="207" t="s">
        <v>81</v>
      </c>
      <c r="D86" s="207" t="s">
        <v>119</v>
      </c>
      <c r="E86" s="208" t="s">
        <v>120</v>
      </c>
      <c r="F86" s="209" t="s">
        <v>121</v>
      </c>
      <c r="G86" s="210" t="s">
        <v>122</v>
      </c>
      <c r="H86" s="211">
        <v>181.47</v>
      </c>
      <c r="I86" s="212"/>
      <c r="J86" s="213">
        <f>ROUND(I86*H86,2)</f>
        <v>0</v>
      </c>
      <c r="K86" s="209" t="s">
        <v>123</v>
      </c>
      <c r="L86" s="46"/>
      <c r="M86" s="214" t="s">
        <v>19</v>
      </c>
      <c r="N86" s="215" t="s">
        <v>46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124</v>
      </c>
      <c r="AT86" s="218" t="s">
        <v>119</v>
      </c>
      <c r="AU86" s="218" t="s">
        <v>83</v>
      </c>
      <c r="AY86" s="19" t="s">
        <v>117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124</v>
      </c>
      <c r="BK86" s="219">
        <f>ROUND(I86*H86,2)</f>
        <v>0</v>
      </c>
      <c r="BL86" s="19" t="s">
        <v>124</v>
      </c>
      <c r="BM86" s="218" t="s">
        <v>83</v>
      </c>
    </row>
    <row r="87" s="2" customFormat="1">
      <c r="A87" s="40"/>
      <c r="B87" s="41"/>
      <c r="C87" s="42"/>
      <c r="D87" s="220" t="s">
        <v>125</v>
      </c>
      <c r="E87" s="42"/>
      <c r="F87" s="221" t="s">
        <v>121</v>
      </c>
      <c r="G87" s="42"/>
      <c r="H87" s="42"/>
      <c r="I87" s="222"/>
      <c r="J87" s="42"/>
      <c r="K87" s="42"/>
      <c r="L87" s="46"/>
      <c r="M87" s="223"/>
      <c r="N87" s="224"/>
      <c r="O87" s="87"/>
      <c r="P87" s="87"/>
      <c r="Q87" s="87"/>
      <c r="R87" s="87"/>
      <c r="S87" s="87"/>
      <c r="T87" s="88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125</v>
      </c>
      <c r="AU87" s="19" t="s">
        <v>83</v>
      </c>
    </row>
    <row r="88" s="2" customFormat="1">
      <c r="A88" s="40"/>
      <c r="B88" s="41"/>
      <c r="C88" s="42"/>
      <c r="D88" s="225" t="s">
        <v>126</v>
      </c>
      <c r="E88" s="42"/>
      <c r="F88" s="226" t="s">
        <v>127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126</v>
      </c>
      <c r="AU88" s="19" t="s">
        <v>83</v>
      </c>
    </row>
    <row r="89" s="13" customFormat="1">
      <c r="A89" s="13"/>
      <c r="B89" s="227"/>
      <c r="C89" s="228"/>
      <c r="D89" s="220" t="s">
        <v>128</v>
      </c>
      <c r="E89" s="229" t="s">
        <v>19</v>
      </c>
      <c r="F89" s="230" t="s">
        <v>260</v>
      </c>
      <c r="G89" s="228"/>
      <c r="H89" s="231">
        <v>181.47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128</v>
      </c>
      <c r="AU89" s="237" t="s">
        <v>83</v>
      </c>
      <c r="AV89" s="13" t="s">
        <v>83</v>
      </c>
      <c r="AW89" s="13" t="s">
        <v>35</v>
      </c>
      <c r="AX89" s="13" t="s">
        <v>73</v>
      </c>
      <c r="AY89" s="237" t="s">
        <v>117</v>
      </c>
    </row>
    <row r="90" s="14" customFormat="1">
      <c r="A90" s="14"/>
      <c r="B90" s="238"/>
      <c r="C90" s="239"/>
      <c r="D90" s="220" t="s">
        <v>128</v>
      </c>
      <c r="E90" s="240" t="s">
        <v>19</v>
      </c>
      <c r="F90" s="241" t="s">
        <v>130</v>
      </c>
      <c r="G90" s="239"/>
      <c r="H90" s="242">
        <v>181.47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128</v>
      </c>
      <c r="AU90" s="248" t="s">
        <v>83</v>
      </c>
      <c r="AV90" s="14" t="s">
        <v>124</v>
      </c>
      <c r="AW90" s="14" t="s">
        <v>35</v>
      </c>
      <c r="AX90" s="14" t="s">
        <v>81</v>
      </c>
      <c r="AY90" s="248" t="s">
        <v>117</v>
      </c>
    </row>
    <row r="91" s="2" customFormat="1" ht="24.15" customHeight="1">
      <c r="A91" s="40"/>
      <c r="B91" s="41"/>
      <c r="C91" s="207" t="s">
        <v>83</v>
      </c>
      <c r="D91" s="207" t="s">
        <v>119</v>
      </c>
      <c r="E91" s="208" t="s">
        <v>131</v>
      </c>
      <c r="F91" s="209" t="s">
        <v>132</v>
      </c>
      <c r="G91" s="210" t="s">
        <v>122</v>
      </c>
      <c r="H91" s="211">
        <v>181.47</v>
      </c>
      <c r="I91" s="212"/>
      <c r="J91" s="213">
        <f>ROUND(I91*H91,2)</f>
        <v>0</v>
      </c>
      <c r="K91" s="209" t="s">
        <v>123</v>
      </c>
      <c r="L91" s="46"/>
      <c r="M91" s="214" t="s">
        <v>19</v>
      </c>
      <c r="N91" s="215" t="s">
        <v>46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124</v>
      </c>
      <c r="AT91" s="218" t="s">
        <v>119</v>
      </c>
      <c r="AU91" s="218" t="s">
        <v>83</v>
      </c>
      <c r="AY91" s="19" t="s">
        <v>117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124</v>
      </c>
      <c r="BK91" s="219">
        <f>ROUND(I91*H91,2)</f>
        <v>0</v>
      </c>
      <c r="BL91" s="19" t="s">
        <v>124</v>
      </c>
      <c r="BM91" s="218" t="s">
        <v>124</v>
      </c>
    </row>
    <row r="92" s="2" customFormat="1">
      <c r="A92" s="40"/>
      <c r="B92" s="41"/>
      <c r="C92" s="42"/>
      <c r="D92" s="220" t="s">
        <v>125</v>
      </c>
      <c r="E92" s="42"/>
      <c r="F92" s="221" t="s">
        <v>132</v>
      </c>
      <c r="G92" s="42"/>
      <c r="H92" s="42"/>
      <c r="I92" s="222"/>
      <c r="J92" s="42"/>
      <c r="K92" s="42"/>
      <c r="L92" s="46"/>
      <c r="M92" s="223"/>
      <c r="N92" s="224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83</v>
      </c>
    </row>
    <row r="93" s="2" customFormat="1">
      <c r="A93" s="40"/>
      <c r="B93" s="41"/>
      <c r="C93" s="42"/>
      <c r="D93" s="225" t="s">
        <v>126</v>
      </c>
      <c r="E93" s="42"/>
      <c r="F93" s="226" t="s">
        <v>133</v>
      </c>
      <c r="G93" s="42"/>
      <c r="H93" s="42"/>
      <c r="I93" s="222"/>
      <c r="J93" s="42"/>
      <c r="K93" s="42"/>
      <c r="L93" s="46"/>
      <c r="M93" s="223"/>
      <c r="N93" s="224"/>
      <c r="O93" s="87"/>
      <c r="P93" s="87"/>
      <c r="Q93" s="87"/>
      <c r="R93" s="87"/>
      <c r="S93" s="87"/>
      <c r="T93" s="88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83</v>
      </c>
    </row>
    <row r="94" s="13" customFormat="1">
      <c r="A94" s="13"/>
      <c r="B94" s="227"/>
      <c r="C94" s="228"/>
      <c r="D94" s="220" t="s">
        <v>128</v>
      </c>
      <c r="E94" s="229" t="s">
        <v>19</v>
      </c>
      <c r="F94" s="230" t="s">
        <v>260</v>
      </c>
      <c r="G94" s="228"/>
      <c r="H94" s="231">
        <v>181.47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128</v>
      </c>
      <c r="AU94" s="237" t="s">
        <v>83</v>
      </c>
      <c r="AV94" s="13" t="s">
        <v>83</v>
      </c>
      <c r="AW94" s="13" t="s">
        <v>35</v>
      </c>
      <c r="AX94" s="13" t="s">
        <v>73</v>
      </c>
      <c r="AY94" s="237" t="s">
        <v>117</v>
      </c>
    </row>
    <row r="95" s="14" customFormat="1">
      <c r="A95" s="14"/>
      <c r="B95" s="238"/>
      <c r="C95" s="239"/>
      <c r="D95" s="220" t="s">
        <v>128</v>
      </c>
      <c r="E95" s="240" t="s">
        <v>19</v>
      </c>
      <c r="F95" s="241" t="s">
        <v>130</v>
      </c>
      <c r="G95" s="239"/>
      <c r="H95" s="242">
        <v>181.47</v>
      </c>
      <c r="I95" s="243"/>
      <c r="J95" s="239"/>
      <c r="K95" s="239"/>
      <c r="L95" s="244"/>
      <c r="M95" s="245"/>
      <c r="N95" s="246"/>
      <c r="O95" s="246"/>
      <c r="P95" s="246"/>
      <c r="Q95" s="246"/>
      <c r="R95" s="246"/>
      <c r="S95" s="246"/>
      <c r="T95" s="24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8" t="s">
        <v>128</v>
      </c>
      <c r="AU95" s="248" t="s">
        <v>83</v>
      </c>
      <c r="AV95" s="14" t="s">
        <v>124</v>
      </c>
      <c r="AW95" s="14" t="s">
        <v>35</v>
      </c>
      <c r="AX95" s="14" t="s">
        <v>81</v>
      </c>
      <c r="AY95" s="248" t="s">
        <v>117</v>
      </c>
    </row>
    <row r="96" s="2" customFormat="1" ht="33" customHeight="1">
      <c r="A96" s="40"/>
      <c r="B96" s="41"/>
      <c r="C96" s="207" t="s">
        <v>134</v>
      </c>
      <c r="D96" s="207" t="s">
        <v>119</v>
      </c>
      <c r="E96" s="208" t="s">
        <v>135</v>
      </c>
      <c r="F96" s="209" t="s">
        <v>136</v>
      </c>
      <c r="G96" s="210" t="s">
        <v>122</v>
      </c>
      <c r="H96" s="211">
        <v>181.47</v>
      </c>
      <c r="I96" s="212"/>
      <c r="J96" s="213">
        <f>ROUND(I96*H96,2)</f>
        <v>0</v>
      </c>
      <c r="K96" s="209" t="s">
        <v>123</v>
      </c>
      <c r="L96" s="46"/>
      <c r="M96" s="214" t="s">
        <v>19</v>
      </c>
      <c r="N96" s="215" t="s">
        <v>46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124</v>
      </c>
      <c r="AT96" s="218" t="s">
        <v>119</v>
      </c>
      <c r="AU96" s="218" t="s">
        <v>83</v>
      </c>
      <c r="AY96" s="19" t="s">
        <v>117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124</v>
      </c>
      <c r="BK96" s="219">
        <f>ROUND(I96*H96,2)</f>
        <v>0</v>
      </c>
      <c r="BL96" s="19" t="s">
        <v>124</v>
      </c>
      <c r="BM96" s="218" t="s">
        <v>137</v>
      </c>
    </row>
    <row r="97" s="2" customFormat="1">
      <c r="A97" s="40"/>
      <c r="B97" s="41"/>
      <c r="C97" s="42"/>
      <c r="D97" s="220" t="s">
        <v>125</v>
      </c>
      <c r="E97" s="42"/>
      <c r="F97" s="221" t="s">
        <v>136</v>
      </c>
      <c r="G97" s="42"/>
      <c r="H97" s="42"/>
      <c r="I97" s="222"/>
      <c r="J97" s="42"/>
      <c r="K97" s="42"/>
      <c r="L97" s="46"/>
      <c r="M97" s="223"/>
      <c r="N97" s="224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125</v>
      </c>
      <c r="AU97" s="19" t="s">
        <v>83</v>
      </c>
    </row>
    <row r="98" s="2" customFormat="1">
      <c r="A98" s="40"/>
      <c r="B98" s="41"/>
      <c r="C98" s="42"/>
      <c r="D98" s="225" t="s">
        <v>126</v>
      </c>
      <c r="E98" s="42"/>
      <c r="F98" s="226" t="s">
        <v>138</v>
      </c>
      <c r="G98" s="42"/>
      <c r="H98" s="42"/>
      <c r="I98" s="222"/>
      <c r="J98" s="42"/>
      <c r="K98" s="42"/>
      <c r="L98" s="46"/>
      <c r="M98" s="223"/>
      <c r="N98" s="224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126</v>
      </c>
      <c r="AU98" s="19" t="s">
        <v>83</v>
      </c>
    </row>
    <row r="99" s="13" customFormat="1">
      <c r="A99" s="13"/>
      <c r="B99" s="227"/>
      <c r="C99" s="228"/>
      <c r="D99" s="220" t="s">
        <v>128</v>
      </c>
      <c r="E99" s="229" t="s">
        <v>19</v>
      </c>
      <c r="F99" s="230" t="s">
        <v>260</v>
      </c>
      <c r="G99" s="228"/>
      <c r="H99" s="231">
        <v>181.47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128</v>
      </c>
      <c r="AU99" s="237" t="s">
        <v>83</v>
      </c>
      <c r="AV99" s="13" t="s">
        <v>83</v>
      </c>
      <c r="AW99" s="13" t="s">
        <v>35</v>
      </c>
      <c r="AX99" s="13" t="s">
        <v>73</v>
      </c>
      <c r="AY99" s="237" t="s">
        <v>117</v>
      </c>
    </row>
    <row r="100" s="14" customFormat="1">
      <c r="A100" s="14"/>
      <c r="B100" s="238"/>
      <c r="C100" s="239"/>
      <c r="D100" s="220" t="s">
        <v>128</v>
      </c>
      <c r="E100" s="240" t="s">
        <v>19</v>
      </c>
      <c r="F100" s="241" t="s">
        <v>130</v>
      </c>
      <c r="G100" s="239"/>
      <c r="H100" s="242">
        <v>181.47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128</v>
      </c>
      <c r="AU100" s="248" t="s">
        <v>83</v>
      </c>
      <c r="AV100" s="14" t="s">
        <v>124</v>
      </c>
      <c r="AW100" s="14" t="s">
        <v>35</v>
      </c>
      <c r="AX100" s="14" t="s">
        <v>81</v>
      </c>
      <c r="AY100" s="248" t="s">
        <v>117</v>
      </c>
    </row>
    <row r="101" s="2" customFormat="1" ht="24.15" customHeight="1">
      <c r="A101" s="40"/>
      <c r="B101" s="41"/>
      <c r="C101" s="207" t="s">
        <v>124</v>
      </c>
      <c r="D101" s="207" t="s">
        <v>119</v>
      </c>
      <c r="E101" s="208" t="s">
        <v>139</v>
      </c>
      <c r="F101" s="209" t="s">
        <v>140</v>
      </c>
      <c r="G101" s="210" t="s">
        <v>141</v>
      </c>
      <c r="H101" s="211">
        <v>995.27999999999997</v>
      </c>
      <c r="I101" s="212"/>
      <c r="J101" s="213">
        <f>ROUND(I101*H101,2)</f>
        <v>0</v>
      </c>
      <c r="K101" s="209" t="s">
        <v>123</v>
      </c>
      <c r="L101" s="46"/>
      <c r="M101" s="214" t="s">
        <v>19</v>
      </c>
      <c r="N101" s="215" t="s">
        <v>46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124</v>
      </c>
      <c r="AT101" s="218" t="s">
        <v>119</v>
      </c>
      <c r="AU101" s="218" t="s">
        <v>83</v>
      </c>
      <c r="AY101" s="19" t="s">
        <v>117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124</v>
      </c>
      <c r="BK101" s="219">
        <f>ROUND(I101*H101,2)</f>
        <v>0</v>
      </c>
      <c r="BL101" s="19" t="s">
        <v>124</v>
      </c>
      <c r="BM101" s="218" t="s">
        <v>142</v>
      </c>
    </row>
    <row r="102" s="2" customFormat="1">
      <c r="A102" s="40"/>
      <c r="B102" s="41"/>
      <c r="C102" s="42"/>
      <c r="D102" s="220" t="s">
        <v>125</v>
      </c>
      <c r="E102" s="42"/>
      <c r="F102" s="221" t="s">
        <v>140</v>
      </c>
      <c r="G102" s="42"/>
      <c r="H102" s="42"/>
      <c r="I102" s="222"/>
      <c r="J102" s="42"/>
      <c r="K102" s="42"/>
      <c r="L102" s="46"/>
      <c r="M102" s="223"/>
      <c r="N102" s="224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125</v>
      </c>
      <c r="AU102" s="19" t="s">
        <v>83</v>
      </c>
    </row>
    <row r="103" s="2" customFormat="1">
      <c r="A103" s="40"/>
      <c r="B103" s="41"/>
      <c r="C103" s="42"/>
      <c r="D103" s="225" t="s">
        <v>126</v>
      </c>
      <c r="E103" s="42"/>
      <c r="F103" s="226" t="s">
        <v>143</v>
      </c>
      <c r="G103" s="42"/>
      <c r="H103" s="42"/>
      <c r="I103" s="222"/>
      <c r="J103" s="42"/>
      <c r="K103" s="42"/>
      <c r="L103" s="46"/>
      <c r="M103" s="223"/>
      <c r="N103" s="224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126</v>
      </c>
      <c r="AU103" s="19" t="s">
        <v>83</v>
      </c>
    </row>
    <row r="104" s="15" customFormat="1">
      <c r="A104" s="15"/>
      <c r="B104" s="249"/>
      <c r="C104" s="250"/>
      <c r="D104" s="220" t="s">
        <v>128</v>
      </c>
      <c r="E104" s="251" t="s">
        <v>19</v>
      </c>
      <c r="F104" s="252" t="s">
        <v>261</v>
      </c>
      <c r="G104" s="250"/>
      <c r="H104" s="251" t="s">
        <v>19</v>
      </c>
      <c r="I104" s="253"/>
      <c r="J104" s="250"/>
      <c r="K104" s="250"/>
      <c r="L104" s="254"/>
      <c r="M104" s="255"/>
      <c r="N104" s="256"/>
      <c r="O104" s="256"/>
      <c r="P104" s="256"/>
      <c r="Q104" s="256"/>
      <c r="R104" s="256"/>
      <c r="S104" s="256"/>
      <c r="T104" s="25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128</v>
      </c>
      <c r="AU104" s="258" t="s">
        <v>83</v>
      </c>
      <c r="AV104" s="15" t="s">
        <v>81</v>
      </c>
      <c r="AW104" s="15" t="s">
        <v>35</v>
      </c>
      <c r="AX104" s="15" t="s">
        <v>73</v>
      </c>
      <c r="AY104" s="258" t="s">
        <v>117</v>
      </c>
    </row>
    <row r="105" s="13" customFormat="1">
      <c r="A105" s="13"/>
      <c r="B105" s="227"/>
      <c r="C105" s="228"/>
      <c r="D105" s="220" t="s">
        <v>128</v>
      </c>
      <c r="E105" s="229" t="s">
        <v>19</v>
      </c>
      <c r="F105" s="230" t="s">
        <v>262</v>
      </c>
      <c r="G105" s="228"/>
      <c r="H105" s="231">
        <v>995.27999999999997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128</v>
      </c>
      <c r="AU105" s="237" t="s">
        <v>83</v>
      </c>
      <c r="AV105" s="13" t="s">
        <v>83</v>
      </c>
      <c r="AW105" s="13" t="s">
        <v>35</v>
      </c>
      <c r="AX105" s="13" t="s">
        <v>73</v>
      </c>
      <c r="AY105" s="237" t="s">
        <v>117</v>
      </c>
    </row>
    <row r="106" s="14" customFormat="1">
      <c r="A106" s="14"/>
      <c r="B106" s="238"/>
      <c r="C106" s="239"/>
      <c r="D106" s="220" t="s">
        <v>128</v>
      </c>
      <c r="E106" s="240" t="s">
        <v>19</v>
      </c>
      <c r="F106" s="241" t="s">
        <v>130</v>
      </c>
      <c r="G106" s="239"/>
      <c r="H106" s="242">
        <v>995.27999999999997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128</v>
      </c>
      <c r="AU106" s="248" t="s">
        <v>83</v>
      </c>
      <c r="AV106" s="14" t="s">
        <v>124</v>
      </c>
      <c r="AW106" s="14" t="s">
        <v>35</v>
      </c>
      <c r="AX106" s="14" t="s">
        <v>81</v>
      </c>
      <c r="AY106" s="248" t="s">
        <v>117</v>
      </c>
    </row>
    <row r="107" s="2" customFormat="1" ht="37.8" customHeight="1">
      <c r="A107" s="40"/>
      <c r="B107" s="41"/>
      <c r="C107" s="207" t="s">
        <v>146</v>
      </c>
      <c r="D107" s="207" t="s">
        <v>119</v>
      </c>
      <c r="E107" s="208" t="s">
        <v>147</v>
      </c>
      <c r="F107" s="209" t="s">
        <v>148</v>
      </c>
      <c r="G107" s="210" t="s">
        <v>122</v>
      </c>
      <c r="H107" s="211">
        <v>1633.2460000000001</v>
      </c>
      <c r="I107" s="212"/>
      <c r="J107" s="213">
        <f>ROUND(I107*H107,2)</f>
        <v>0</v>
      </c>
      <c r="K107" s="209" t="s">
        <v>123</v>
      </c>
      <c r="L107" s="46"/>
      <c r="M107" s="214" t="s">
        <v>19</v>
      </c>
      <c r="N107" s="215" t="s">
        <v>46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124</v>
      </c>
      <c r="AT107" s="218" t="s">
        <v>119</v>
      </c>
      <c r="AU107" s="218" t="s">
        <v>83</v>
      </c>
      <c r="AY107" s="19" t="s">
        <v>117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124</v>
      </c>
      <c r="BK107" s="219">
        <f>ROUND(I107*H107,2)</f>
        <v>0</v>
      </c>
      <c r="BL107" s="19" t="s">
        <v>124</v>
      </c>
      <c r="BM107" s="218" t="s">
        <v>149</v>
      </c>
    </row>
    <row r="108" s="2" customFormat="1">
      <c r="A108" s="40"/>
      <c r="B108" s="41"/>
      <c r="C108" s="42"/>
      <c r="D108" s="220" t="s">
        <v>125</v>
      </c>
      <c r="E108" s="42"/>
      <c r="F108" s="221" t="s">
        <v>148</v>
      </c>
      <c r="G108" s="42"/>
      <c r="H108" s="42"/>
      <c r="I108" s="222"/>
      <c r="J108" s="42"/>
      <c r="K108" s="42"/>
      <c r="L108" s="46"/>
      <c r="M108" s="223"/>
      <c r="N108" s="224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125</v>
      </c>
      <c r="AU108" s="19" t="s">
        <v>83</v>
      </c>
    </row>
    <row r="109" s="2" customFormat="1">
      <c r="A109" s="40"/>
      <c r="B109" s="41"/>
      <c r="C109" s="42"/>
      <c r="D109" s="225" t="s">
        <v>126</v>
      </c>
      <c r="E109" s="42"/>
      <c r="F109" s="226" t="s">
        <v>150</v>
      </c>
      <c r="G109" s="42"/>
      <c r="H109" s="42"/>
      <c r="I109" s="222"/>
      <c r="J109" s="42"/>
      <c r="K109" s="42"/>
      <c r="L109" s="46"/>
      <c r="M109" s="223"/>
      <c r="N109" s="224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83</v>
      </c>
    </row>
    <row r="110" s="13" customFormat="1">
      <c r="A110" s="13"/>
      <c r="B110" s="227"/>
      <c r="C110" s="228"/>
      <c r="D110" s="220" t="s">
        <v>128</v>
      </c>
      <c r="E110" s="229" t="s">
        <v>19</v>
      </c>
      <c r="F110" s="230" t="s">
        <v>263</v>
      </c>
      <c r="G110" s="228"/>
      <c r="H110" s="231">
        <v>1913.0999999999999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128</v>
      </c>
      <c r="AU110" s="237" t="s">
        <v>83</v>
      </c>
      <c r="AV110" s="13" t="s">
        <v>83</v>
      </c>
      <c r="AW110" s="13" t="s">
        <v>35</v>
      </c>
      <c r="AX110" s="13" t="s">
        <v>73</v>
      </c>
      <c r="AY110" s="237" t="s">
        <v>117</v>
      </c>
    </row>
    <row r="111" s="13" customFormat="1">
      <c r="A111" s="13"/>
      <c r="B111" s="227"/>
      <c r="C111" s="228"/>
      <c r="D111" s="220" t="s">
        <v>128</v>
      </c>
      <c r="E111" s="229" t="s">
        <v>19</v>
      </c>
      <c r="F111" s="230" t="s">
        <v>264</v>
      </c>
      <c r="G111" s="228"/>
      <c r="H111" s="231">
        <v>200.19999999999999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128</v>
      </c>
      <c r="AU111" s="237" t="s">
        <v>83</v>
      </c>
      <c r="AV111" s="13" t="s">
        <v>83</v>
      </c>
      <c r="AW111" s="13" t="s">
        <v>35</v>
      </c>
      <c r="AX111" s="13" t="s">
        <v>73</v>
      </c>
      <c r="AY111" s="237" t="s">
        <v>117</v>
      </c>
    </row>
    <row r="112" s="13" customFormat="1">
      <c r="A112" s="13"/>
      <c r="B112" s="227"/>
      <c r="C112" s="228"/>
      <c r="D112" s="220" t="s">
        <v>128</v>
      </c>
      <c r="E112" s="229" t="s">
        <v>19</v>
      </c>
      <c r="F112" s="230" t="s">
        <v>265</v>
      </c>
      <c r="G112" s="228"/>
      <c r="H112" s="231">
        <v>-298.584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128</v>
      </c>
      <c r="AU112" s="237" t="s">
        <v>83</v>
      </c>
      <c r="AV112" s="13" t="s">
        <v>83</v>
      </c>
      <c r="AW112" s="13" t="s">
        <v>35</v>
      </c>
      <c r="AX112" s="13" t="s">
        <v>73</v>
      </c>
      <c r="AY112" s="237" t="s">
        <v>117</v>
      </c>
    </row>
    <row r="113" s="13" customFormat="1">
      <c r="A113" s="13"/>
      <c r="B113" s="227"/>
      <c r="C113" s="228"/>
      <c r="D113" s="220" t="s">
        <v>128</v>
      </c>
      <c r="E113" s="229" t="s">
        <v>19</v>
      </c>
      <c r="F113" s="230" t="s">
        <v>266</v>
      </c>
      <c r="G113" s="228"/>
      <c r="H113" s="231">
        <v>-181.47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128</v>
      </c>
      <c r="AU113" s="237" t="s">
        <v>83</v>
      </c>
      <c r="AV113" s="13" t="s">
        <v>83</v>
      </c>
      <c r="AW113" s="13" t="s">
        <v>35</v>
      </c>
      <c r="AX113" s="13" t="s">
        <v>73</v>
      </c>
      <c r="AY113" s="237" t="s">
        <v>117</v>
      </c>
    </row>
    <row r="114" s="14" customFormat="1">
      <c r="A114" s="14"/>
      <c r="B114" s="238"/>
      <c r="C114" s="239"/>
      <c r="D114" s="220" t="s">
        <v>128</v>
      </c>
      <c r="E114" s="240" t="s">
        <v>19</v>
      </c>
      <c r="F114" s="241" t="s">
        <v>130</v>
      </c>
      <c r="G114" s="239"/>
      <c r="H114" s="242">
        <v>1633.2459999999996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128</v>
      </c>
      <c r="AU114" s="248" t="s">
        <v>83</v>
      </c>
      <c r="AV114" s="14" t="s">
        <v>124</v>
      </c>
      <c r="AW114" s="14" t="s">
        <v>35</v>
      </c>
      <c r="AX114" s="14" t="s">
        <v>81</v>
      </c>
      <c r="AY114" s="248" t="s">
        <v>117</v>
      </c>
    </row>
    <row r="115" s="2" customFormat="1" ht="37.8" customHeight="1">
      <c r="A115" s="40"/>
      <c r="B115" s="41"/>
      <c r="C115" s="207" t="s">
        <v>137</v>
      </c>
      <c r="D115" s="207" t="s">
        <v>119</v>
      </c>
      <c r="E115" s="208" t="s">
        <v>155</v>
      </c>
      <c r="F115" s="209" t="s">
        <v>156</v>
      </c>
      <c r="G115" s="210" t="s">
        <v>122</v>
      </c>
      <c r="H115" s="211">
        <v>1931.8299999999999</v>
      </c>
      <c r="I115" s="212"/>
      <c r="J115" s="213">
        <f>ROUND(I115*H115,2)</f>
        <v>0</v>
      </c>
      <c r="K115" s="209" t="s">
        <v>123</v>
      </c>
      <c r="L115" s="46"/>
      <c r="M115" s="214" t="s">
        <v>19</v>
      </c>
      <c r="N115" s="215" t="s">
        <v>46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124</v>
      </c>
      <c r="AT115" s="218" t="s">
        <v>119</v>
      </c>
      <c r="AU115" s="218" t="s">
        <v>83</v>
      </c>
      <c r="AY115" s="19" t="s">
        <v>117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124</v>
      </c>
      <c r="BK115" s="219">
        <f>ROUND(I115*H115,2)</f>
        <v>0</v>
      </c>
      <c r="BL115" s="19" t="s">
        <v>124</v>
      </c>
      <c r="BM115" s="218" t="s">
        <v>8</v>
      </c>
    </row>
    <row r="116" s="2" customFormat="1">
      <c r="A116" s="40"/>
      <c r="B116" s="41"/>
      <c r="C116" s="42"/>
      <c r="D116" s="220" t="s">
        <v>125</v>
      </c>
      <c r="E116" s="42"/>
      <c r="F116" s="221" t="s">
        <v>156</v>
      </c>
      <c r="G116" s="42"/>
      <c r="H116" s="42"/>
      <c r="I116" s="222"/>
      <c r="J116" s="42"/>
      <c r="K116" s="42"/>
      <c r="L116" s="46"/>
      <c r="M116" s="223"/>
      <c r="N116" s="224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125</v>
      </c>
      <c r="AU116" s="19" t="s">
        <v>83</v>
      </c>
    </row>
    <row r="117" s="2" customFormat="1">
      <c r="A117" s="40"/>
      <c r="B117" s="41"/>
      <c r="C117" s="42"/>
      <c r="D117" s="225" t="s">
        <v>126</v>
      </c>
      <c r="E117" s="42"/>
      <c r="F117" s="226" t="s">
        <v>157</v>
      </c>
      <c r="G117" s="42"/>
      <c r="H117" s="42"/>
      <c r="I117" s="222"/>
      <c r="J117" s="42"/>
      <c r="K117" s="42"/>
      <c r="L117" s="46"/>
      <c r="M117" s="223"/>
      <c r="N117" s="224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126</v>
      </c>
      <c r="AU117" s="19" t="s">
        <v>83</v>
      </c>
    </row>
    <row r="118" s="15" customFormat="1">
      <c r="A118" s="15"/>
      <c r="B118" s="249"/>
      <c r="C118" s="250"/>
      <c r="D118" s="220" t="s">
        <v>128</v>
      </c>
      <c r="E118" s="251" t="s">
        <v>19</v>
      </c>
      <c r="F118" s="252" t="s">
        <v>158</v>
      </c>
      <c r="G118" s="250"/>
      <c r="H118" s="251" t="s">
        <v>19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128</v>
      </c>
      <c r="AU118" s="258" t="s">
        <v>83</v>
      </c>
      <c r="AV118" s="15" t="s">
        <v>81</v>
      </c>
      <c r="AW118" s="15" t="s">
        <v>35</v>
      </c>
      <c r="AX118" s="15" t="s">
        <v>73</v>
      </c>
      <c r="AY118" s="258" t="s">
        <v>117</v>
      </c>
    </row>
    <row r="119" s="13" customFormat="1">
      <c r="A119" s="13"/>
      <c r="B119" s="227"/>
      <c r="C119" s="228"/>
      <c r="D119" s="220" t="s">
        <v>128</v>
      </c>
      <c r="E119" s="229" t="s">
        <v>19</v>
      </c>
      <c r="F119" s="230" t="s">
        <v>263</v>
      </c>
      <c r="G119" s="228"/>
      <c r="H119" s="231">
        <v>1913.0999999999999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128</v>
      </c>
      <c r="AU119" s="237" t="s">
        <v>83</v>
      </c>
      <c r="AV119" s="13" t="s">
        <v>83</v>
      </c>
      <c r="AW119" s="13" t="s">
        <v>35</v>
      </c>
      <c r="AX119" s="13" t="s">
        <v>73</v>
      </c>
      <c r="AY119" s="237" t="s">
        <v>117</v>
      </c>
    </row>
    <row r="120" s="13" customFormat="1">
      <c r="A120" s="13"/>
      <c r="B120" s="227"/>
      <c r="C120" s="228"/>
      <c r="D120" s="220" t="s">
        <v>128</v>
      </c>
      <c r="E120" s="229" t="s">
        <v>19</v>
      </c>
      <c r="F120" s="230" t="s">
        <v>264</v>
      </c>
      <c r="G120" s="228"/>
      <c r="H120" s="231">
        <v>200.19999999999999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128</v>
      </c>
      <c r="AU120" s="237" t="s">
        <v>83</v>
      </c>
      <c r="AV120" s="13" t="s">
        <v>83</v>
      </c>
      <c r="AW120" s="13" t="s">
        <v>35</v>
      </c>
      <c r="AX120" s="13" t="s">
        <v>73</v>
      </c>
      <c r="AY120" s="237" t="s">
        <v>117</v>
      </c>
    </row>
    <row r="121" s="13" customFormat="1">
      <c r="A121" s="13"/>
      <c r="B121" s="227"/>
      <c r="C121" s="228"/>
      <c r="D121" s="220" t="s">
        <v>128</v>
      </c>
      <c r="E121" s="229" t="s">
        <v>19</v>
      </c>
      <c r="F121" s="230" t="s">
        <v>266</v>
      </c>
      <c r="G121" s="228"/>
      <c r="H121" s="231">
        <v>-181.47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128</v>
      </c>
      <c r="AU121" s="237" t="s">
        <v>83</v>
      </c>
      <c r="AV121" s="13" t="s">
        <v>83</v>
      </c>
      <c r="AW121" s="13" t="s">
        <v>35</v>
      </c>
      <c r="AX121" s="13" t="s">
        <v>73</v>
      </c>
      <c r="AY121" s="237" t="s">
        <v>117</v>
      </c>
    </row>
    <row r="122" s="14" customFormat="1">
      <c r="A122" s="14"/>
      <c r="B122" s="238"/>
      <c r="C122" s="239"/>
      <c r="D122" s="220" t="s">
        <v>128</v>
      </c>
      <c r="E122" s="240" t="s">
        <v>19</v>
      </c>
      <c r="F122" s="241" t="s">
        <v>130</v>
      </c>
      <c r="G122" s="239"/>
      <c r="H122" s="242">
        <v>1931.8299999999997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128</v>
      </c>
      <c r="AU122" s="248" t="s">
        <v>83</v>
      </c>
      <c r="AV122" s="14" t="s">
        <v>124</v>
      </c>
      <c r="AW122" s="14" t="s">
        <v>35</v>
      </c>
      <c r="AX122" s="14" t="s">
        <v>81</v>
      </c>
      <c r="AY122" s="248" t="s">
        <v>117</v>
      </c>
    </row>
    <row r="123" s="2" customFormat="1" ht="24.15" customHeight="1">
      <c r="A123" s="40"/>
      <c r="B123" s="41"/>
      <c r="C123" s="207" t="s">
        <v>159</v>
      </c>
      <c r="D123" s="207" t="s">
        <v>119</v>
      </c>
      <c r="E123" s="208" t="s">
        <v>160</v>
      </c>
      <c r="F123" s="209" t="s">
        <v>161</v>
      </c>
      <c r="G123" s="210" t="s">
        <v>122</v>
      </c>
      <c r="H123" s="211">
        <v>1931.8299999999999</v>
      </c>
      <c r="I123" s="212"/>
      <c r="J123" s="213">
        <f>ROUND(I123*H123,2)</f>
        <v>0</v>
      </c>
      <c r="K123" s="209" t="s">
        <v>123</v>
      </c>
      <c r="L123" s="46"/>
      <c r="M123" s="214" t="s">
        <v>19</v>
      </c>
      <c r="N123" s="215" t="s">
        <v>46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124</v>
      </c>
      <c r="AT123" s="218" t="s">
        <v>119</v>
      </c>
      <c r="AU123" s="218" t="s">
        <v>83</v>
      </c>
      <c r="AY123" s="19" t="s">
        <v>117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124</v>
      </c>
      <c r="BK123" s="219">
        <f>ROUND(I123*H123,2)</f>
        <v>0</v>
      </c>
      <c r="BL123" s="19" t="s">
        <v>124</v>
      </c>
      <c r="BM123" s="218" t="s">
        <v>162</v>
      </c>
    </row>
    <row r="124" s="2" customFormat="1">
      <c r="A124" s="40"/>
      <c r="B124" s="41"/>
      <c r="C124" s="42"/>
      <c r="D124" s="220" t="s">
        <v>125</v>
      </c>
      <c r="E124" s="42"/>
      <c r="F124" s="221" t="s">
        <v>161</v>
      </c>
      <c r="G124" s="42"/>
      <c r="H124" s="42"/>
      <c r="I124" s="222"/>
      <c r="J124" s="42"/>
      <c r="K124" s="42"/>
      <c r="L124" s="46"/>
      <c r="M124" s="223"/>
      <c r="N124" s="224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125</v>
      </c>
      <c r="AU124" s="19" t="s">
        <v>83</v>
      </c>
    </row>
    <row r="125" s="2" customFormat="1">
      <c r="A125" s="40"/>
      <c r="B125" s="41"/>
      <c r="C125" s="42"/>
      <c r="D125" s="225" t="s">
        <v>126</v>
      </c>
      <c r="E125" s="42"/>
      <c r="F125" s="226" t="s">
        <v>163</v>
      </c>
      <c r="G125" s="42"/>
      <c r="H125" s="42"/>
      <c r="I125" s="222"/>
      <c r="J125" s="42"/>
      <c r="K125" s="42"/>
      <c r="L125" s="46"/>
      <c r="M125" s="223"/>
      <c r="N125" s="224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126</v>
      </c>
      <c r="AU125" s="19" t="s">
        <v>83</v>
      </c>
    </row>
    <row r="126" s="15" customFormat="1">
      <c r="A126" s="15"/>
      <c r="B126" s="249"/>
      <c r="C126" s="250"/>
      <c r="D126" s="220" t="s">
        <v>128</v>
      </c>
      <c r="E126" s="251" t="s">
        <v>19</v>
      </c>
      <c r="F126" s="252" t="s">
        <v>158</v>
      </c>
      <c r="G126" s="250"/>
      <c r="H126" s="251" t="s">
        <v>19</v>
      </c>
      <c r="I126" s="253"/>
      <c r="J126" s="250"/>
      <c r="K126" s="250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128</v>
      </c>
      <c r="AU126" s="258" t="s">
        <v>83</v>
      </c>
      <c r="AV126" s="15" t="s">
        <v>81</v>
      </c>
      <c r="AW126" s="15" t="s">
        <v>35</v>
      </c>
      <c r="AX126" s="15" t="s">
        <v>73</v>
      </c>
      <c r="AY126" s="258" t="s">
        <v>117</v>
      </c>
    </row>
    <row r="127" s="13" customFormat="1">
      <c r="A127" s="13"/>
      <c r="B127" s="227"/>
      <c r="C127" s="228"/>
      <c r="D127" s="220" t="s">
        <v>128</v>
      </c>
      <c r="E127" s="229" t="s">
        <v>19</v>
      </c>
      <c r="F127" s="230" t="s">
        <v>263</v>
      </c>
      <c r="G127" s="228"/>
      <c r="H127" s="231">
        <v>1913.0999999999999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128</v>
      </c>
      <c r="AU127" s="237" t="s">
        <v>83</v>
      </c>
      <c r="AV127" s="13" t="s">
        <v>83</v>
      </c>
      <c r="AW127" s="13" t="s">
        <v>35</v>
      </c>
      <c r="AX127" s="13" t="s">
        <v>73</v>
      </c>
      <c r="AY127" s="237" t="s">
        <v>117</v>
      </c>
    </row>
    <row r="128" s="13" customFormat="1">
      <c r="A128" s="13"/>
      <c r="B128" s="227"/>
      <c r="C128" s="228"/>
      <c r="D128" s="220" t="s">
        <v>128</v>
      </c>
      <c r="E128" s="229" t="s">
        <v>19</v>
      </c>
      <c r="F128" s="230" t="s">
        <v>264</v>
      </c>
      <c r="G128" s="228"/>
      <c r="H128" s="231">
        <v>200.19999999999999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128</v>
      </c>
      <c r="AU128" s="237" t="s">
        <v>83</v>
      </c>
      <c r="AV128" s="13" t="s">
        <v>83</v>
      </c>
      <c r="AW128" s="13" t="s">
        <v>35</v>
      </c>
      <c r="AX128" s="13" t="s">
        <v>73</v>
      </c>
      <c r="AY128" s="237" t="s">
        <v>117</v>
      </c>
    </row>
    <row r="129" s="13" customFormat="1">
      <c r="A129" s="13"/>
      <c r="B129" s="227"/>
      <c r="C129" s="228"/>
      <c r="D129" s="220" t="s">
        <v>128</v>
      </c>
      <c r="E129" s="229" t="s">
        <v>19</v>
      </c>
      <c r="F129" s="230" t="s">
        <v>266</v>
      </c>
      <c r="G129" s="228"/>
      <c r="H129" s="231">
        <v>-181.47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128</v>
      </c>
      <c r="AU129" s="237" t="s">
        <v>83</v>
      </c>
      <c r="AV129" s="13" t="s">
        <v>83</v>
      </c>
      <c r="AW129" s="13" t="s">
        <v>35</v>
      </c>
      <c r="AX129" s="13" t="s">
        <v>73</v>
      </c>
      <c r="AY129" s="237" t="s">
        <v>117</v>
      </c>
    </row>
    <row r="130" s="14" customFormat="1">
      <c r="A130" s="14"/>
      <c r="B130" s="238"/>
      <c r="C130" s="239"/>
      <c r="D130" s="220" t="s">
        <v>128</v>
      </c>
      <c r="E130" s="240" t="s">
        <v>19</v>
      </c>
      <c r="F130" s="241" t="s">
        <v>130</v>
      </c>
      <c r="G130" s="239"/>
      <c r="H130" s="242">
        <v>1931.8299999999997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128</v>
      </c>
      <c r="AU130" s="248" t="s">
        <v>83</v>
      </c>
      <c r="AV130" s="14" t="s">
        <v>124</v>
      </c>
      <c r="AW130" s="14" t="s">
        <v>35</v>
      </c>
      <c r="AX130" s="14" t="s">
        <v>81</v>
      </c>
      <c r="AY130" s="248" t="s">
        <v>117</v>
      </c>
    </row>
    <row r="131" s="2" customFormat="1" ht="24.15" customHeight="1">
      <c r="A131" s="40"/>
      <c r="B131" s="41"/>
      <c r="C131" s="207" t="s">
        <v>142</v>
      </c>
      <c r="D131" s="207" t="s">
        <v>119</v>
      </c>
      <c r="E131" s="208" t="s">
        <v>164</v>
      </c>
      <c r="F131" s="209" t="s">
        <v>165</v>
      </c>
      <c r="G131" s="210" t="s">
        <v>122</v>
      </c>
      <c r="H131" s="211">
        <v>269.10000000000002</v>
      </c>
      <c r="I131" s="212"/>
      <c r="J131" s="213">
        <f>ROUND(I131*H131,2)</f>
        <v>0</v>
      </c>
      <c r="K131" s="209" t="s">
        <v>123</v>
      </c>
      <c r="L131" s="46"/>
      <c r="M131" s="214" t="s">
        <v>19</v>
      </c>
      <c r="N131" s="215" t="s">
        <v>46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8" t="s">
        <v>124</v>
      </c>
      <c r="AT131" s="218" t="s">
        <v>119</v>
      </c>
      <c r="AU131" s="218" t="s">
        <v>83</v>
      </c>
      <c r="AY131" s="19" t="s">
        <v>117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124</v>
      </c>
      <c r="BK131" s="219">
        <f>ROUND(I131*H131,2)</f>
        <v>0</v>
      </c>
      <c r="BL131" s="19" t="s">
        <v>124</v>
      </c>
      <c r="BM131" s="218" t="s">
        <v>166</v>
      </c>
    </row>
    <row r="132" s="2" customFormat="1">
      <c r="A132" s="40"/>
      <c r="B132" s="41"/>
      <c r="C132" s="42"/>
      <c r="D132" s="220" t="s">
        <v>125</v>
      </c>
      <c r="E132" s="42"/>
      <c r="F132" s="221" t="s">
        <v>165</v>
      </c>
      <c r="G132" s="42"/>
      <c r="H132" s="42"/>
      <c r="I132" s="222"/>
      <c r="J132" s="42"/>
      <c r="K132" s="42"/>
      <c r="L132" s="46"/>
      <c r="M132" s="223"/>
      <c r="N132" s="224"/>
      <c r="O132" s="87"/>
      <c r="P132" s="87"/>
      <c r="Q132" s="87"/>
      <c r="R132" s="87"/>
      <c r="S132" s="87"/>
      <c r="T132" s="88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125</v>
      </c>
      <c r="AU132" s="19" t="s">
        <v>83</v>
      </c>
    </row>
    <row r="133" s="2" customFormat="1">
      <c r="A133" s="40"/>
      <c r="B133" s="41"/>
      <c r="C133" s="42"/>
      <c r="D133" s="225" t="s">
        <v>126</v>
      </c>
      <c r="E133" s="42"/>
      <c r="F133" s="226" t="s">
        <v>167</v>
      </c>
      <c r="G133" s="42"/>
      <c r="H133" s="42"/>
      <c r="I133" s="222"/>
      <c r="J133" s="42"/>
      <c r="K133" s="42"/>
      <c r="L133" s="46"/>
      <c r="M133" s="223"/>
      <c r="N133" s="224"/>
      <c r="O133" s="87"/>
      <c r="P133" s="87"/>
      <c r="Q133" s="87"/>
      <c r="R133" s="87"/>
      <c r="S133" s="87"/>
      <c r="T133" s="88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126</v>
      </c>
      <c r="AU133" s="19" t="s">
        <v>83</v>
      </c>
    </row>
    <row r="134" s="15" customFormat="1">
      <c r="A134" s="15"/>
      <c r="B134" s="249"/>
      <c r="C134" s="250"/>
      <c r="D134" s="220" t="s">
        <v>128</v>
      </c>
      <c r="E134" s="251" t="s">
        <v>19</v>
      </c>
      <c r="F134" s="252" t="s">
        <v>267</v>
      </c>
      <c r="G134" s="250"/>
      <c r="H134" s="251" t="s">
        <v>19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128</v>
      </c>
      <c r="AU134" s="258" t="s">
        <v>83</v>
      </c>
      <c r="AV134" s="15" t="s">
        <v>81</v>
      </c>
      <c r="AW134" s="15" t="s">
        <v>35</v>
      </c>
      <c r="AX134" s="15" t="s">
        <v>73</v>
      </c>
      <c r="AY134" s="258" t="s">
        <v>117</v>
      </c>
    </row>
    <row r="135" s="13" customFormat="1">
      <c r="A135" s="13"/>
      <c r="B135" s="227"/>
      <c r="C135" s="228"/>
      <c r="D135" s="220" t="s">
        <v>128</v>
      </c>
      <c r="E135" s="229" t="s">
        <v>19</v>
      </c>
      <c r="F135" s="230" t="s">
        <v>268</v>
      </c>
      <c r="G135" s="228"/>
      <c r="H135" s="231">
        <v>269.10000000000002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128</v>
      </c>
      <c r="AU135" s="237" t="s">
        <v>83</v>
      </c>
      <c r="AV135" s="13" t="s">
        <v>83</v>
      </c>
      <c r="AW135" s="13" t="s">
        <v>35</v>
      </c>
      <c r="AX135" s="13" t="s">
        <v>73</v>
      </c>
      <c r="AY135" s="237" t="s">
        <v>117</v>
      </c>
    </row>
    <row r="136" s="14" customFormat="1">
      <c r="A136" s="14"/>
      <c r="B136" s="238"/>
      <c r="C136" s="239"/>
      <c r="D136" s="220" t="s">
        <v>128</v>
      </c>
      <c r="E136" s="240" t="s">
        <v>19</v>
      </c>
      <c r="F136" s="241" t="s">
        <v>130</v>
      </c>
      <c r="G136" s="239"/>
      <c r="H136" s="242">
        <v>269.10000000000002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128</v>
      </c>
      <c r="AU136" s="248" t="s">
        <v>83</v>
      </c>
      <c r="AV136" s="14" t="s">
        <v>124</v>
      </c>
      <c r="AW136" s="14" t="s">
        <v>35</v>
      </c>
      <c r="AX136" s="14" t="s">
        <v>81</v>
      </c>
      <c r="AY136" s="248" t="s">
        <v>117</v>
      </c>
    </row>
    <row r="137" s="2" customFormat="1" ht="33" customHeight="1">
      <c r="A137" s="40"/>
      <c r="B137" s="41"/>
      <c r="C137" s="207" t="s">
        <v>170</v>
      </c>
      <c r="D137" s="207" t="s">
        <v>119</v>
      </c>
      <c r="E137" s="208" t="s">
        <v>177</v>
      </c>
      <c r="F137" s="209" t="s">
        <v>178</v>
      </c>
      <c r="G137" s="210" t="s">
        <v>141</v>
      </c>
      <c r="H137" s="211">
        <v>382.80000000000001</v>
      </c>
      <c r="I137" s="212"/>
      <c r="J137" s="213">
        <f>ROUND(I137*H137,2)</f>
        <v>0</v>
      </c>
      <c r="K137" s="209" t="s">
        <v>123</v>
      </c>
      <c r="L137" s="46"/>
      <c r="M137" s="214" t="s">
        <v>19</v>
      </c>
      <c r="N137" s="215" t="s">
        <v>46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124</v>
      </c>
      <c r="AT137" s="218" t="s">
        <v>119</v>
      </c>
      <c r="AU137" s="218" t="s">
        <v>83</v>
      </c>
      <c r="AY137" s="19" t="s">
        <v>117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124</v>
      </c>
      <c r="BK137" s="219">
        <f>ROUND(I137*H137,2)</f>
        <v>0</v>
      </c>
      <c r="BL137" s="19" t="s">
        <v>124</v>
      </c>
      <c r="BM137" s="218" t="s">
        <v>173</v>
      </c>
    </row>
    <row r="138" s="2" customFormat="1">
      <c r="A138" s="40"/>
      <c r="B138" s="41"/>
      <c r="C138" s="42"/>
      <c r="D138" s="220" t="s">
        <v>125</v>
      </c>
      <c r="E138" s="42"/>
      <c r="F138" s="221" t="s">
        <v>178</v>
      </c>
      <c r="G138" s="42"/>
      <c r="H138" s="42"/>
      <c r="I138" s="222"/>
      <c r="J138" s="42"/>
      <c r="K138" s="42"/>
      <c r="L138" s="46"/>
      <c r="M138" s="223"/>
      <c r="N138" s="224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125</v>
      </c>
      <c r="AU138" s="19" t="s">
        <v>83</v>
      </c>
    </row>
    <row r="139" s="2" customFormat="1">
      <c r="A139" s="40"/>
      <c r="B139" s="41"/>
      <c r="C139" s="42"/>
      <c r="D139" s="225" t="s">
        <v>126</v>
      </c>
      <c r="E139" s="42"/>
      <c r="F139" s="226" t="s">
        <v>180</v>
      </c>
      <c r="G139" s="42"/>
      <c r="H139" s="42"/>
      <c r="I139" s="222"/>
      <c r="J139" s="42"/>
      <c r="K139" s="42"/>
      <c r="L139" s="46"/>
      <c r="M139" s="223"/>
      <c r="N139" s="224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126</v>
      </c>
      <c r="AU139" s="19" t="s">
        <v>83</v>
      </c>
    </row>
    <row r="140" s="15" customFormat="1">
      <c r="A140" s="15"/>
      <c r="B140" s="249"/>
      <c r="C140" s="250"/>
      <c r="D140" s="220" t="s">
        <v>128</v>
      </c>
      <c r="E140" s="251" t="s">
        <v>19</v>
      </c>
      <c r="F140" s="252" t="s">
        <v>269</v>
      </c>
      <c r="G140" s="250"/>
      <c r="H140" s="251" t="s">
        <v>19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128</v>
      </c>
      <c r="AU140" s="258" t="s">
        <v>83</v>
      </c>
      <c r="AV140" s="15" t="s">
        <v>81</v>
      </c>
      <c r="AW140" s="15" t="s">
        <v>35</v>
      </c>
      <c r="AX140" s="15" t="s">
        <v>73</v>
      </c>
      <c r="AY140" s="258" t="s">
        <v>117</v>
      </c>
    </row>
    <row r="141" s="13" customFormat="1">
      <c r="A141" s="13"/>
      <c r="B141" s="227"/>
      <c r="C141" s="228"/>
      <c r="D141" s="220" t="s">
        <v>128</v>
      </c>
      <c r="E141" s="229" t="s">
        <v>19</v>
      </c>
      <c r="F141" s="230" t="s">
        <v>270</v>
      </c>
      <c r="G141" s="228"/>
      <c r="H141" s="231">
        <v>382.80000000000001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128</v>
      </c>
      <c r="AU141" s="237" t="s">
        <v>83</v>
      </c>
      <c r="AV141" s="13" t="s">
        <v>83</v>
      </c>
      <c r="AW141" s="13" t="s">
        <v>35</v>
      </c>
      <c r="AX141" s="13" t="s">
        <v>73</v>
      </c>
      <c r="AY141" s="237" t="s">
        <v>117</v>
      </c>
    </row>
    <row r="142" s="14" customFormat="1">
      <c r="A142" s="14"/>
      <c r="B142" s="238"/>
      <c r="C142" s="239"/>
      <c r="D142" s="220" t="s">
        <v>128</v>
      </c>
      <c r="E142" s="240" t="s">
        <v>19</v>
      </c>
      <c r="F142" s="241" t="s">
        <v>130</v>
      </c>
      <c r="G142" s="239"/>
      <c r="H142" s="242">
        <v>382.80000000000001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128</v>
      </c>
      <c r="AU142" s="248" t="s">
        <v>83</v>
      </c>
      <c r="AV142" s="14" t="s">
        <v>124</v>
      </c>
      <c r="AW142" s="14" t="s">
        <v>35</v>
      </c>
      <c r="AX142" s="14" t="s">
        <v>81</v>
      </c>
      <c r="AY142" s="248" t="s">
        <v>117</v>
      </c>
    </row>
    <row r="143" s="2" customFormat="1" ht="24.15" customHeight="1">
      <c r="A143" s="40"/>
      <c r="B143" s="41"/>
      <c r="C143" s="207" t="s">
        <v>149</v>
      </c>
      <c r="D143" s="207" t="s">
        <v>119</v>
      </c>
      <c r="E143" s="208" t="s">
        <v>184</v>
      </c>
      <c r="F143" s="209" t="s">
        <v>185</v>
      </c>
      <c r="G143" s="210" t="s">
        <v>141</v>
      </c>
      <c r="H143" s="211">
        <v>579.93399999999997</v>
      </c>
      <c r="I143" s="212"/>
      <c r="J143" s="213">
        <f>ROUND(I143*H143,2)</f>
        <v>0</v>
      </c>
      <c r="K143" s="209" t="s">
        <v>123</v>
      </c>
      <c r="L143" s="46"/>
      <c r="M143" s="214" t="s">
        <v>19</v>
      </c>
      <c r="N143" s="215" t="s">
        <v>46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124</v>
      </c>
      <c r="AT143" s="218" t="s">
        <v>119</v>
      </c>
      <c r="AU143" s="218" t="s">
        <v>83</v>
      </c>
      <c r="AY143" s="19" t="s">
        <v>117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124</v>
      </c>
      <c r="BK143" s="219">
        <f>ROUND(I143*H143,2)</f>
        <v>0</v>
      </c>
      <c r="BL143" s="19" t="s">
        <v>124</v>
      </c>
      <c r="BM143" s="218" t="s">
        <v>179</v>
      </c>
    </row>
    <row r="144" s="2" customFormat="1">
      <c r="A144" s="40"/>
      <c r="B144" s="41"/>
      <c r="C144" s="42"/>
      <c r="D144" s="220" t="s">
        <v>125</v>
      </c>
      <c r="E144" s="42"/>
      <c r="F144" s="221" t="s">
        <v>185</v>
      </c>
      <c r="G144" s="42"/>
      <c r="H144" s="42"/>
      <c r="I144" s="222"/>
      <c r="J144" s="42"/>
      <c r="K144" s="42"/>
      <c r="L144" s="46"/>
      <c r="M144" s="223"/>
      <c r="N144" s="224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125</v>
      </c>
      <c r="AU144" s="19" t="s">
        <v>83</v>
      </c>
    </row>
    <row r="145" s="2" customFormat="1">
      <c r="A145" s="40"/>
      <c r="B145" s="41"/>
      <c r="C145" s="42"/>
      <c r="D145" s="225" t="s">
        <v>126</v>
      </c>
      <c r="E145" s="42"/>
      <c r="F145" s="226" t="s">
        <v>187</v>
      </c>
      <c r="G145" s="42"/>
      <c r="H145" s="42"/>
      <c r="I145" s="222"/>
      <c r="J145" s="42"/>
      <c r="K145" s="42"/>
      <c r="L145" s="46"/>
      <c r="M145" s="223"/>
      <c r="N145" s="224"/>
      <c r="O145" s="87"/>
      <c r="P145" s="87"/>
      <c r="Q145" s="87"/>
      <c r="R145" s="87"/>
      <c r="S145" s="87"/>
      <c r="T145" s="88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126</v>
      </c>
      <c r="AU145" s="19" t="s">
        <v>83</v>
      </c>
    </row>
    <row r="146" s="2" customFormat="1" ht="24.15" customHeight="1">
      <c r="A146" s="40"/>
      <c r="B146" s="41"/>
      <c r="C146" s="207" t="s">
        <v>183</v>
      </c>
      <c r="D146" s="207" t="s">
        <v>119</v>
      </c>
      <c r="E146" s="208" t="s">
        <v>188</v>
      </c>
      <c r="F146" s="209" t="s">
        <v>189</v>
      </c>
      <c r="G146" s="210" t="s">
        <v>141</v>
      </c>
      <c r="H146" s="211">
        <v>1133.088</v>
      </c>
      <c r="I146" s="212"/>
      <c r="J146" s="213">
        <f>ROUND(I146*H146,2)</f>
        <v>0</v>
      </c>
      <c r="K146" s="209" t="s">
        <v>123</v>
      </c>
      <c r="L146" s="46"/>
      <c r="M146" s="214" t="s">
        <v>19</v>
      </c>
      <c r="N146" s="215" t="s">
        <v>46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124</v>
      </c>
      <c r="AT146" s="218" t="s">
        <v>119</v>
      </c>
      <c r="AU146" s="218" t="s">
        <v>83</v>
      </c>
      <c r="AY146" s="19" t="s">
        <v>117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9" t="s">
        <v>124</v>
      </c>
      <c r="BK146" s="219">
        <f>ROUND(I146*H146,2)</f>
        <v>0</v>
      </c>
      <c r="BL146" s="19" t="s">
        <v>124</v>
      </c>
      <c r="BM146" s="218" t="s">
        <v>186</v>
      </c>
    </row>
    <row r="147" s="2" customFormat="1">
      <c r="A147" s="40"/>
      <c r="B147" s="41"/>
      <c r="C147" s="42"/>
      <c r="D147" s="220" t="s">
        <v>125</v>
      </c>
      <c r="E147" s="42"/>
      <c r="F147" s="221" t="s">
        <v>189</v>
      </c>
      <c r="G147" s="42"/>
      <c r="H147" s="42"/>
      <c r="I147" s="222"/>
      <c r="J147" s="42"/>
      <c r="K147" s="42"/>
      <c r="L147" s="46"/>
      <c r="M147" s="223"/>
      <c r="N147" s="224"/>
      <c r="O147" s="87"/>
      <c r="P147" s="87"/>
      <c r="Q147" s="87"/>
      <c r="R147" s="87"/>
      <c r="S147" s="87"/>
      <c r="T147" s="88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125</v>
      </c>
      <c r="AU147" s="19" t="s">
        <v>83</v>
      </c>
    </row>
    <row r="148" s="2" customFormat="1">
      <c r="A148" s="40"/>
      <c r="B148" s="41"/>
      <c r="C148" s="42"/>
      <c r="D148" s="225" t="s">
        <v>126</v>
      </c>
      <c r="E148" s="42"/>
      <c r="F148" s="226" t="s">
        <v>191</v>
      </c>
      <c r="G148" s="42"/>
      <c r="H148" s="42"/>
      <c r="I148" s="222"/>
      <c r="J148" s="42"/>
      <c r="K148" s="42"/>
      <c r="L148" s="46"/>
      <c r="M148" s="223"/>
      <c r="N148" s="224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126</v>
      </c>
      <c r="AU148" s="19" t="s">
        <v>83</v>
      </c>
    </row>
    <row r="149" s="2" customFormat="1" ht="16.5" customHeight="1">
      <c r="A149" s="40"/>
      <c r="B149" s="41"/>
      <c r="C149" s="259" t="s">
        <v>8</v>
      </c>
      <c r="D149" s="259" t="s">
        <v>193</v>
      </c>
      <c r="E149" s="260" t="s">
        <v>194</v>
      </c>
      <c r="F149" s="261" t="s">
        <v>195</v>
      </c>
      <c r="G149" s="262" t="s">
        <v>196</v>
      </c>
      <c r="H149" s="263">
        <v>28.318000000000001</v>
      </c>
      <c r="I149" s="264"/>
      <c r="J149" s="265">
        <f>ROUND(I149*H149,2)</f>
        <v>0</v>
      </c>
      <c r="K149" s="261" t="s">
        <v>123</v>
      </c>
      <c r="L149" s="266"/>
      <c r="M149" s="267" t="s">
        <v>19</v>
      </c>
      <c r="N149" s="268" t="s">
        <v>46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142</v>
      </c>
      <c r="AT149" s="218" t="s">
        <v>193</v>
      </c>
      <c r="AU149" s="218" t="s">
        <v>83</v>
      </c>
      <c r="AY149" s="19" t="s">
        <v>117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124</v>
      </c>
      <c r="BK149" s="219">
        <f>ROUND(I149*H149,2)</f>
        <v>0</v>
      </c>
      <c r="BL149" s="19" t="s">
        <v>124</v>
      </c>
      <c r="BM149" s="218" t="s">
        <v>190</v>
      </c>
    </row>
    <row r="150" s="2" customFormat="1">
      <c r="A150" s="40"/>
      <c r="B150" s="41"/>
      <c r="C150" s="42"/>
      <c r="D150" s="220" t="s">
        <v>125</v>
      </c>
      <c r="E150" s="42"/>
      <c r="F150" s="221" t="s">
        <v>195</v>
      </c>
      <c r="G150" s="42"/>
      <c r="H150" s="42"/>
      <c r="I150" s="222"/>
      <c r="J150" s="42"/>
      <c r="K150" s="42"/>
      <c r="L150" s="46"/>
      <c r="M150" s="223"/>
      <c r="N150" s="224"/>
      <c r="O150" s="87"/>
      <c r="P150" s="87"/>
      <c r="Q150" s="87"/>
      <c r="R150" s="87"/>
      <c r="S150" s="87"/>
      <c r="T150" s="88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125</v>
      </c>
      <c r="AU150" s="19" t="s">
        <v>83</v>
      </c>
    </row>
    <row r="151" s="2" customFormat="1" ht="16.5" customHeight="1">
      <c r="A151" s="40"/>
      <c r="B151" s="41"/>
      <c r="C151" s="207" t="s">
        <v>192</v>
      </c>
      <c r="D151" s="207" t="s">
        <v>119</v>
      </c>
      <c r="E151" s="208" t="s">
        <v>214</v>
      </c>
      <c r="F151" s="209" t="s">
        <v>215</v>
      </c>
      <c r="G151" s="210" t="s">
        <v>141</v>
      </c>
      <c r="H151" s="211">
        <v>842.15999999999997</v>
      </c>
      <c r="I151" s="212"/>
      <c r="J151" s="213">
        <f>ROUND(I151*H151,2)</f>
        <v>0</v>
      </c>
      <c r="K151" s="209" t="s">
        <v>123</v>
      </c>
      <c r="L151" s="46"/>
      <c r="M151" s="214" t="s">
        <v>19</v>
      </c>
      <c r="N151" s="215" t="s">
        <v>46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124</v>
      </c>
      <c r="AT151" s="218" t="s">
        <v>119</v>
      </c>
      <c r="AU151" s="218" t="s">
        <v>83</v>
      </c>
      <c r="AY151" s="19" t="s">
        <v>117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124</v>
      </c>
      <c r="BK151" s="219">
        <f>ROUND(I151*H151,2)</f>
        <v>0</v>
      </c>
      <c r="BL151" s="19" t="s">
        <v>124</v>
      </c>
      <c r="BM151" s="218" t="s">
        <v>197</v>
      </c>
    </row>
    <row r="152" s="2" customFormat="1">
      <c r="A152" s="40"/>
      <c r="B152" s="41"/>
      <c r="C152" s="42"/>
      <c r="D152" s="220" t="s">
        <v>125</v>
      </c>
      <c r="E152" s="42"/>
      <c r="F152" s="221" t="s">
        <v>215</v>
      </c>
      <c r="G152" s="42"/>
      <c r="H152" s="42"/>
      <c r="I152" s="222"/>
      <c r="J152" s="42"/>
      <c r="K152" s="42"/>
      <c r="L152" s="46"/>
      <c r="M152" s="223"/>
      <c r="N152" s="224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125</v>
      </c>
      <c r="AU152" s="19" t="s">
        <v>83</v>
      </c>
    </row>
    <row r="153" s="2" customFormat="1">
      <c r="A153" s="40"/>
      <c r="B153" s="41"/>
      <c r="C153" s="42"/>
      <c r="D153" s="225" t="s">
        <v>126</v>
      </c>
      <c r="E153" s="42"/>
      <c r="F153" s="226" t="s">
        <v>217</v>
      </c>
      <c r="G153" s="42"/>
      <c r="H153" s="42"/>
      <c r="I153" s="222"/>
      <c r="J153" s="42"/>
      <c r="K153" s="42"/>
      <c r="L153" s="46"/>
      <c r="M153" s="223"/>
      <c r="N153" s="224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126</v>
      </c>
      <c r="AU153" s="19" t="s">
        <v>83</v>
      </c>
    </row>
    <row r="154" s="15" customFormat="1">
      <c r="A154" s="15"/>
      <c r="B154" s="249"/>
      <c r="C154" s="250"/>
      <c r="D154" s="220" t="s">
        <v>128</v>
      </c>
      <c r="E154" s="251" t="s">
        <v>19</v>
      </c>
      <c r="F154" s="252" t="s">
        <v>271</v>
      </c>
      <c r="G154" s="250"/>
      <c r="H154" s="251" t="s">
        <v>19</v>
      </c>
      <c r="I154" s="253"/>
      <c r="J154" s="250"/>
      <c r="K154" s="250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128</v>
      </c>
      <c r="AU154" s="258" t="s">
        <v>83</v>
      </c>
      <c r="AV154" s="15" t="s">
        <v>81</v>
      </c>
      <c r="AW154" s="15" t="s">
        <v>35</v>
      </c>
      <c r="AX154" s="15" t="s">
        <v>73</v>
      </c>
      <c r="AY154" s="258" t="s">
        <v>117</v>
      </c>
    </row>
    <row r="155" s="13" customFormat="1">
      <c r="A155" s="13"/>
      <c r="B155" s="227"/>
      <c r="C155" s="228"/>
      <c r="D155" s="220" t="s">
        <v>128</v>
      </c>
      <c r="E155" s="229" t="s">
        <v>19</v>
      </c>
      <c r="F155" s="230" t="s">
        <v>272</v>
      </c>
      <c r="G155" s="228"/>
      <c r="H155" s="231">
        <v>842.15999999999997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128</v>
      </c>
      <c r="AU155" s="237" t="s">
        <v>83</v>
      </c>
      <c r="AV155" s="13" t="s">
        <v>83</v>
      </c>
      <c r="AW155" s="13" t="s">
        <v>35</v>
      </c>
      <c r="AX155" s="13" t="s">
        <v>73</v>
      </c>
      <c r="AY155" s="237" t="s">
        <v>117</v>
      </c>
    </row>
    <row r="156" s="14" customFormat="1">
      <c r="A156" s="14"/>
      <c r="B156" s="238"/>
      <c r="C156" s="239"/>
      <c r="D156" s="220" t="s">
        <v>128</v>
      </c>
      <c r="E156" s="240" t="s">
        <v>19</v>
      </c>
      <c r="F156" s="241" t="s">
        <v>130</v>
      </c>
      <c r="G156" s="239"/>
      <c r="H156" s="242">
        <v>842.15999999999997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128</v>
      </c>
      <c r="AU156" s="248" t="s">
        <v>83</v>
      </c>
      <c r="AV156" s="14" t="s">
        <v>124</v>
      </c>
      <c r="AW156" s="14" t="s">
        <v>35</v>
      </c>
      <c r="AX156" s="14" t="s">
        <v>81</v>
      </c>
      <c r="AY156" s="248" t="s">
        <v>117</v>
      </c>
    </row>
    <row r="157" s="2" customFormat="1" ht="24.15" customHeight="1">
      <c r="A157" s="40"/>
      <c r="B157" s="41"/>
      <c r="C157" s="207" t="s">
        <v>162</v>
      </c>
      <c r="D157" s="207" t="s">
        <v>119</v>
      </c>
      <c r="E157" s="208" t="s">
        <v>171</v>
      </c>
      <c r="F157" s="209" t="s">
        <v>172</v>
      </c>
      <c r="G157" s="210" t="s">
        <v>141</v>
      </c>
      <c r="H157" s="211">
        <v>1133.088</v>
      </c>
      <c r="I157" s="212"/>
      <c r="J157" s="213">
        <f>ROUND(I157*H157,2)</f>
        <v>0</v>
      </c>
      <c r="K157" s="209" t="s">
        <v>123</v>
      </c>
      <c r="L157" s="46"/>
      <c r="M157" s="214" t="s">
        <v>19</v>
      </c>
      <c r="N157" s="215" t="s">
        <v>46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124</v>
      </c>
      <c r="AT157" s="218" t="s">
        <v>119</v>
      </c>
      <c r="AU157" s="218" t="s">
        <v>83</v>
      </c>
      <c r="AY157" s="19" t="s">
        <v>117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124</v>
      </c>
      <c r="BK157" s="219">
        <f>ROUND(I157*H157,2)</f>
        <v>0</v>
      </c>
      <c r="BL157" s="19" t="s">
        <v>124</v>
      </c>
      <c r="BM157" s="218" t="s">
        <v>200</v>
      </c>
    </row>
    <row r="158" s="2" customFormat="1">
      <c r="A158" s="40"/>
      <c r="B158" s="41"/>
      <c r="C158" s="42"/>
      <c r="D158" s="220" t="s">
        <v>125</v>
      </c>
      <c r="E158" s="42"/>
      <c r="F158" s="221" t="s">
        <v>172</v>
      </c>
      <c r="G158" s="42"/>
      <c r="H158" s="42"/>
      <c r="I158" s="222"/>
      <c r="J158" s="42"/>
      <c r="K158" s="42"/>
      <c r="L158" s="46"/>
      <c r="M158" s="223"/>
      <c r="N158" s="224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125</v>
      </c>
      <c r="AU158" s="19" t="s">
        <v>83</v>
      </c>
    </row>
    <row r="159" s="2" customFormat="1">
      <c r="A159" s="40"/>
      <c r="B159" s="41"/>
      <c r="C159" s="42"/>
      <c r="D159" s="225" t="s">
        <v>126</v>
      </c>
      <c r="E159" s="42"/>
      <c r="F159" s="226" t="s">
        <v>174</v>
      </c>
      <c r="G159" s="42"/>
      <c r="H159" s="42"/>
      <c r="I159" s="222"/>
      <c r="J159" s="42"/>
      <c r="K159" s="42"/>
      <c r="L159" s="46"/>
      <c r="M159" s="223"/>
      <c r="N159" s="224"/>
      <c r="O159" s="87"/>
      <c r="P159" s="87"/>
      <c r="Q159" s="87"/>
      <c r="R159" s="87"/>
      <c r="S159" s="87"/>
      <c r="T159" s="88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126</v>
      </c>
      <c r="AU159" s="19" t="s">
        <v>83</v>
      </c>
    </row>
    <row r="160" s="15" customFormat="1">
      <c r="A160" s="15"/>
      <c r="B160" s="249"/>
      <c r="C160" s="250"/>
      <c r="D160" s="220" t="s">
        <v>128</v>
      </c>
      <c r="E160" s="251" t="s">
        <v>19</v>
      </c>
      <c r="F160" s="252" t="s">
        <v>273</v>
      </c>
      <c r="G160" s="250"/>
      <c r="H160" s="251" t="s">
        <v>19</v>
      </c>
      <c r="I160" s="253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8" t="s">
        <v>128</v>
      </c>
      <c r="AU160" s="258" t="s">
        <v>83</v>
      </c>
      <c r="AV160" s="15" t="s">
        <v>81</v>
      </c>
      <c r="AW160" s="15" t="s">
        <v>35</v>
      </c>
      <c r="AX160" s="15" t="s">
        <v>73</v>
      </c>
      <c r="AY160" s="258" t="s">
        <v>117</v>
      </c>
    </row>
    <row r="161" s="13" customFormat="1">
      <c r="A161" s="13"/>
      <c r="B161" s="227"/>
      <c r="C161" s="228"/>
      <c r="D161" s="220" t="s">
        <v>128</v>
      </c>
      <c r="E161" s="229" t="s">
        <v>19</v>
      </c>
      <c r="F161" s="230" t="s">
        <v>274</v>
      </c>
      <c r="G161" s="228"/>
      <c r="H161" s="231">
        <v>1133.088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128</v>
      </c>
      <c r="AU161" s="237" t="s">
        <v>83</v>
      </c>
      <c r="AV161" s="13" t="s">
        <v>83</v>
      </c>
      <c r="AW161" s="13" t="s">
        <v>35</v>
      </c>
      <c r="AX161" s="13" t="s">
        <v>73</v>
      </c>
      <c r="AY161" s="237" t="s">
        <v>117</v>
      </c>
    </row>
    <row r="162" s="14" customFormat="1">
      <c r="A162" s="14"/>
      <c r="B162" s="238"/>
      <c r="C162" s="239"/>
      <c r="D162" s="220" t="s">
        <v>128</v>
      </c>
      <c r="E162" s="240" t="s">
        <v>19</v>
      </c>
      <c r="F162" s="241" t="s">
        <v>130</v>
      </c>
      <c r="G162" s="239"/>
      <c r="H162" s="242">
        <v>1133.088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128</v>
      </c>
      <c r="AU162" s="248" t="s">
        <v>83</v>
      </c>
      <c r="AV162" s="14" t="s">
        <v>124</v>
      </c>
      <c r="AW162" s="14" t="s">
        <v>35</v>
      </c>
      <c r="AX162" s="14" t="s">
        <v>81</v>
      </c>
      <c r="AY162" s="248" t="s">
        <v>117</v>
      </c>
    </row>
    <row r="163" s="2" customFormat="1" ht="16.5" customHeight="1">
      <c r="A163" s="40"/>
      <c r="B163" s="41"/>
      <c r="C163" s="207" t="s">
        <v>206</v>
      </c>
      <c r="D163" s="207" t="s">
        <v>119</v>
      </c>
      <c r="E163" s="208" t="s">
        <v>198</v>
      </c>
      <c r="F163" s="209" t="s">
        <v>199</v>
      </c>
      <c r="G163" s="210" t="s">
        <v>122</v>
      </c>
      <c r="H163" s="211">
        <v>1364.0999999999999</v>
      </c>
      <c r="I163" s="212"/>
      <c r="J163" s="213">
        <f>ROUND(I163*H163,2)</f>
        <v>0</v>
      </c>
      <c r="K163" s="209" t="s">
        <v>19</v>
      </c>
      <c r="L163" s="46"/>
      <c r="M163" s="214" t="s">
        <v>19</v>
      </c>
      <c r="N163" s="215" t="s">
        <v>46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124</v>
      </c>
      <c r="AT163" s="218" t="s">
        <v>119</v>
      </c>
      <c r="AU163" s="218" t="s">
        <v>83</v>
      </c>
      <c r="AY163" s="19" t="s">
        <v>117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124</v>
      </c>
      <c r="BK163" s="219">
        <f>ROUND(I163*H163,2)</f>
        <v>0</v>
      </c>
      <c r="BL163" s="19" t="s">
        <v>124</v>
      </c>
      <c r="BM163" s="218" t="s">
        <v>209</v>
      </c>
    </row>
    <row r="164" s="2" customFormat="1">
      <c r="A164" s="40"/>
      <c r="B164" s="41"/>
      <c r="C164" s="42"/>
      <c r="D164" s="220" t="s">
        <v>125</v>
      </c>
      <c r="E164" s="42"/>
      <c r="F164" s="221" t="s">
        <v>199</v>
      </c>
      <c r="G164" s="42"/>
      <c r="H164" s="42"/>
      <c r="I164" s="222"/>
      <c r="J164" s="42"/>
      <c r="K164" s="42"/>
      <c r="L164" s="46"/>
      <c r="M164" s="223"/>
      <c r="N164" s="224"/>
      <c r="O164" s="87"/>
      <c r="P164" s="87"/>
      <c r="Q164" s="87"/>
      <c r="R164" s="87"/>
      <c r="S164" s="87"/>
      <c r="T164" s="88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125</v>
      </c>
      <c r="AU164" s="19" t="s">
        <v>83</v>
      </c>
    </row>
    <row r="165" s="15" customFormat="1">
      <c r="A165" s="15"/>
      <c r="B165" s="249"/>
      <c r="C165" s="250"/>
      <c r="D165" s="220" t="s">
        <v>128</v>
      </c>
      <c r="E165" s="251" t="s">
        <v>19</v>
      </c>
      <c r="F165" s="252" t="s">
        <v>201</v>
      </c>
      <c r="G165" s="250"/>
      <c r="H165" s="251" t="s">
        <v>19</v>
      </c>
      <c r="I165" s="253"/>
      <c r="J165" s="250"/>
      <c r="K165" s="250"/>
      <c r="L165" s="254"/>
      <c r="M165" s="255"/>
      <c r="N165" s="256"/>
      <c r="O165" s="256"/>
      <c r="P165" s="256"/>
      <c r="Q165" s="256"/>
      <c r="R165" s="256"/>
      <c r="S165" s="256"/>
      <c r="T165" s="25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8" t="s">
        <v>128</v>
      </c>
      <c r="AU165" s="258" t="s">
        <v>83</v>
      </c>
      <c r="AV165" s="15" t="s">
        <v>81</v>
      </c>
      <c r="AW165" s="15" t="s">
        <v>35</v>
      </c>
      <c r="AX165" s="15" t="s">
        <v>73</v>
      </c>
      <c r="AY165" s="258" t="s">
        <v>117</v>
      </c>
    </row>
    <row r="166" s="15" customFormat="1">
      <c r="A166" s="15"/>
      <c r="B166" s="249"/>
      <c r="C166" s="250"/>
      <c r="D166" s="220" t="s">
        <v>128</v>
      </c>
      <c r="E166" s="251" t="s">
        <v>19</v>
      </c>
      <c r="F166" s="252" t="s">
        <v>202</v>
      </c>
      <c r="G166" s="250"/>
      <c r="H166" s="251" t="s">
        <v>19</v>
      </c>
      <c r="I166" s="253"/>
      <c r="J166" s="250"/>
      <c r="K166" s="250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128</v>
      </c>
      <c r="AU166" s="258" t="s">
        <v>83</v>
      </c>
      <c r="AV166" s="15" t="s">
        <v>81</v>
      </c>
      <c r="AW166" s="15" t="s">
        <v>35</v>
      </c>
      <c r="AX166" s="15" t="s">
        <v>73</v>
      </c>
      <c r="AY166" s="258" t="s">
        <v>117</v>
      </c>
    </row>
    <row r="167" s="15" customFormat="1">
      <c r="A167" s="15"/>
      <c r="B167" s="249"/>
      <c r="C167" s="250"/>
      <c r="D167" s="220" t="s">
        <v>128</v>
      </c>
      <c r="E167" s="251" t="s">
        <v>19</v>
      </c>
      <c r="F167" s="252" t="s">
        <v>203</v>
      </c>
      <c r="G167" s="250"/>
      <c r="H167" s="251" t="s">
        <v>19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128</v>
      </c>
      <c r="AU167" s="258" t="s">
        <v>83</v>
      </c>
      <c r="AV167" s="15" t="s">
        <v>81</v>
      </c>
      <c r="AW167" s="15" t="s">
        <v>35</v>
      </c>
      <c r="AX167" s="15" t="s">
        <v>73</v>
      </c>
      <c r="AY167" s="258" t="s">
        <v>117</v>
      </c>
    </row>
    <row r="168" s="13" customFormat="1">
      <c r="A168" s="13"/>
      <c r="B168" s="227"/>
      <c r="C168" s="228"/>
      <c r="D168" s="220" t="s">
        <v>128</v>
      </c>
      <c r="E168" s="229" t="s">
        <v>19</v>
      </c>
      <c r="F168" s="230" t="s">
        <v>275</v>
      </c>
      <c r="G168" s="228"/>
      <c r="H168" s="231">
        <v>1633.2000000000001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128</v>
      </c>
      <c r="AU168" s="237" t="s">
        <v>83</v>
      </c>
      <c r="AV168" s="13" t="s">
        <v>83</v>
      </c>
      <c r="AW168" s="13" t="s">
        <v>35</v>
      </c>
      <c r="AX168" s="13" t="s">
        <v>73</v>
      </c>
      <c r="AY168" s="237" t="s">
        <v>117</v>
      </c>
    </row>
    <row r="169" s="13" customFormat="1">
      <c r="A169" s="13"/>
      <c r="B169" s="227"/>
      <c r="C169" s="228"/>
      <c r="D169" s="220" t="s">
        <v>128</v>
      </c>
      <c r="E169" s="229" t="s">
        <v>19</v>
      </c>
      <c r="F169" s="230" t="s">
        <v>276</v>
      </c>
      <c r="G169" s="228"/>
      <c r="H169" s="231">
        <v>-269.10000000000002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128</v>
      </c>
      <c r="AU169" s="237" t="s">
        <v>83</v>
      </c>
      <c r="AV169" s="13" t="s">
        <v>83</v>
      </c>
      <c r="AW169" s="13" t="s">
        <v>35</v>
      </c>
      <c r="AX169" s="13" t="s">
        <v>73</v>
      </c>
      <c r="AY169" s="237" t="s">
        <v>117</v>
      </c>
    </row>
    <row r="170" s="14" customFormat="1">
      <c r="A170" s="14"/>
      <c r="B170" s="238"/>
      <c r="C170" s="239"/>
      <c r="D170" s="220" t="s">
        <v>128</v>
      </c>
      <c r="E170" s="240" t="s">
        <v>19</v>
      </c>
      <c r="F170" s="241" t="s">
        <v>130</v>
      </c>
      <c r="G170" s="239"/>
      <c r="H170" s="242">
        <v>1364.0999999999999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128</v>
      </c>
      <c r="AU170" s="248" t="s">
        <v>83</v>
      </c>
      <c r="AV170" s="14" t="s">
        <v>124</v>
      </c>
      <c r="AW170" s="14" t="s">
        <v>35</v>
      </c>
      <c r="AX170" s="14" t="s">
        <v>81</v>
      </c>
      <c r="AY170" s="248" t="s">
        <v>117</v>
      </c>
    </row>
    <row r="171" s="2" customFormat="1" ht="16.5" customHeight="1">
      <c r="A171" s="40"/>
      <c r="B171" s="41"/>
      <c r="C171" s="207" t="s">
        <v>166</v>
      </c>
      <c r="D171" s="207" t="s">
        <v>119</v>
      </c>
      <c r="E171" s="208" t="s">
        <v>207</v>
      </c>
      <c r="F171" s="209" t="s">
        <v>208</v>
      </c>
      <c r="G171" s="210" t="s">
        <v>122</v>
      </c>
      <c r="H171" s="211">
        <v>146.99500000000001</v>
      </c>
      <c r="I171" s="212"/>
      <c r="J171" s="213">
        <f>ROUND(I171*H171,2)</f>
        <v>0</v>
      </c>
      <c r="K171" s="209" t="s">
        <v>19</v>
      </c>
      <c r="L171" s="46"/>
      <c r="M171" s="214" t="s">
        <v>19</v>
      </c>
      <c r="N171" s="215" t="s">
        <v>46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124</v>
      </c>
      <c r="AT171" s="218" t="s">
        <v>119</v>
      </c>
      <c r="AU171" s="218" t="s">
        <v>83</v>
      </c>
      <c r="AY171" s="19" t="s">
        <v>117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124</v>
      </c>
      <c r="BK171" s="219">
        <f>ROUND(I171*H171,2)</f>
        <v>0</v>
      </c>
      <c r="BL171" s="19" t="s">
        <v>124</v>
      </c>
      <c r="BM171" s="218" t="s">
        <v>216</v>
      </c>
    </row>
    <row r="172" s="2" customFormat="1">
      <c r="A172" s="40"/>
      <c r="B172" s="41"/>
      <c r="C172" s="42"/>
      <c r="D172" s="220" t="s">
        <v>125</v>
      </c>
      <c r="E172" s="42"/>
      <c r="F172" s="221" t="s">
        <v>208</v>
      </c>
      <c r="G172" s="42"/>
      <c r="H172" s="42"/>
      <c r="I172" s="222"/>
      <c r="J172" s="42"/>
      <c r="K172" s="42"/>
      <c r="L172" s="46"/>
      <c r="M172" s="223"/>
      <c r="N172" s="224"/>
      <c r="O172" s="87"/>
      <c r="P172" s="87"/>
      <c r="Q172" s="87"/>
      <c r="R172" s="87"/>
      <c r="S172" s="87"/>
      <c r="T172" s="88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125</v>
      </c>
      <c r="AU172" s="19" t="s">
        <v>83</v>
      </c>
    </row>
    <row r="173" s="15" customFormat="1">
      <c r="A173" s="15"/>
      <c r="B173" s="249"/>
      <c r="C173" s="250"/>
      <c r="D173" s="220" t="s">
        <v>128</v>
      </c>
      <c r="E173" s="251" t="s">
        <v>19</v>
      </c>
      <c r="F173" s="252" t="s">
        <v>201</v>
      </c>
      <c r="G173" s="250"/>
      <c r="H173" s="251" t="s">
        <v>19</v>
      </c>
      <c r="I173" s="253"/>
      <c r="J173" s="250"/>
      <c r="K173" s="250"/>
      <c r="L173" s="254"/>
      <c r="M173" s="255"/>
      <c r="N173" s="256"/>
      <c r="O173" s="256"/>
      <c r="P173" s="256"/>
      <c r="Q173" s="256"/>
      <c r="R173" s="256"/>
      <c r="S173" s="256"/>
      <c r="T173" s="25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8" t="s">
        <v>128</v>
      </c>
      <c r="AU173" s="258" t="s">
        <v>83</v>
      </c>
      <c r="AV173" s="15" t="s">
        <v>81</v>
      </c>
      <c r="AW173" s="15" t="s">
        <v>35</v>
      </c>
      <c r="AX173" s="15" t="s">
        <v>73</v>
      </c>
      <c r="AY173" s="258" t="s">
        <v>117</v>
      </c>
    </row>
    <row r="174" s="15" customFormat="1">
      <c r="A174" s="15"/>
      <c r="B174" s="249"/>
      <c r="C174" s="250"/>
      <c r="D174" s="220" t="s">
        <v>128</v>
      </c>
      <c r="E174" s="251" t="s">
        <v>19</v>
      </c>
      <c r="F174" s="252" t="s">
        <v>210</v>
      </c>
      <c r="G174" s="250"/>
      <c r="H174" s="251" t="s">
        <v>19</v>
      </c>
      <c r="I174" s="253"/>
      <c r="J174" s="250"/>
      <c r="K174" s="250"/>
      <c r="L174" s="254"/>
      <c r="M174" s="255"/>
      <c r="N174" s="256"/>
      <c r="O174" s="256"/>
      <c r="P174" s="256"/>
      <c r="Q174" s="256"/>
      <c r="R174" s="256"/>
      <c r="S174" s="256"/>
      <c r="T174" s="25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8" t="s">
        <v>128</v>
      </c>
      <c r="AU174" s="258" t="s">
        <v>83</v>
      </c>
      <c r="AV174" s="15" t="s">
        <v>81</v>
      </c>
      <c r="AW174" s="15" t="s">
        <v>35</v>
      </c>
      <c r="AX174" s="15" t="s">
        <v>73</v>
      </c>
      <c r="AY174" s="258" t="s">
        <v>117</v>
      </c>
    </row>
    <row r="175" s="15" customFormat="1">
      <c r="A175" s="15"/>
      <c r="B175" s="249"/>
      <c r="C175" s="250"/>
      <c r="D175" s="220" t="s">
        <v>128</v>
      </c>
      <c r="E175" s="251" t="s">
        <v>19</v>
      </c>
      <c r="F175" s="252" t="s">
        <v>211</v>
      </c>
      <c r="G175" s="250"/>
      <c r="H175" s="251" t="s">
        <v>19</v>
      </c>
      <c r="I175" s="253"/>
      <c r="J175" s="250"/>
      <c r="K175" s="250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128</v>
      </c>
      <c r="AU175" s="258" t="s">
        <v>83</v>
      </c>
      <c r="AV175" s="15" t="s">
        <v>81</v>
      </c>
      <c r="AW175" s="15" t="s">
        <v>35</v>
      </c>
      <c r="AX175" s="15" t="s">
        <v>73</v>
      </c>
      <c r="AY175" s="258" t="s">
        <v>117</v>
      </c>
    </row>
    <row r="176" s="13" customFormat="1">
      <c r="A176" s="13"/>
      <c r="B176" s="227"/>
      <c r="C176" s="228"/>
      <c r="D176" s="220" t="s">
        <v>128</v>
      </c>
      <c r="E176" s="229" t="s">
        <v>19</v>
      </c>
      <c r="F176" s="230" t="s">
        <v>277</v>
      </c>
      <c r="G176" s="228"/>
      <c r="H176" s="231">
        <v>298.584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128</v>
      </c>
      <c r="AU176" s="237" t="s">
        <v>83</v>
      </c>
      <c r="AV176" s="13" t="s">
        <v>83</v>
      </c>
      <c r="AW176" s="13" t="s">
        <v>35</v>
      </c>
      <c r="AX176" s="13" t="s">
        <v>73</v>
      </c>
      <c r="AY176" s="237" t="s">
        <v>117</v>
      </c>
    </row>
    <row r="177" s="13" customFormat="1">
      <c r="A177" s="13"/>
      <c r="B177" s="227"/>
      <c r="C177" s="228"/>
      <c r="D177" s="220" t="s">
        <v>128</v>
      </c>
      <c r="E177" s="229" t="s">
        <v>19</v>
      </c>
      <c r="F177" s="230" t="s">
        <v>278</v>
      </c>
      <c r="G177" s="228"/>
      <c r="H177" s="231">
        <v>-151.589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128</v>
      </c>
      <c r="AU177" s="237" t="s">
        <v>83</v>
      </c>
      <c r="AV177" s="13" t="s">
        <v>83</v>
      </c>
      <c r="AW177" s="13" t="s">
        <v>35</v>
      </c>
      <c r="AX177" s="13" t="s">
        <v>73</v>
      </c>
      <c r="AY177" s="237" t="s">
        <v>117</v>
      </c>
    </row>
    <row r="178" s="14" customFormat="1">
      <c r="A178" s="14"/>
      <c r="B178" s="238"/>
      <c r="C178" s="239"/>
      <c r="D178" s="220" t="s">
        <v>128</v>
      </c>
      <c r="E178" s="240" t="s">
        <v>19</v>
      </c>
      <c r="F178" s="241" t="s">
        <v>130</v>
      </c>
      <c r="G178" s="239"/>
      <c r="H178" s="242">
        <v>146.99500000000001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128</v>
      </c>
      <c r="AU178" s="248" t="s">
        <v>83</v>
      </c>
      <c r="AV178" s="14" t="s">
        <v>124</v>
      </c>
      <c r="AW178" s="14" t="s">
        <v>35</v>
      </c>
      <c r="AX178" s="14" t="s">
        <v>81</v>
      </c>
      <c r="AY178" s="248" t="s">
        <v>117</v>
      </c>
    </row>
    <row r="179" s="12" customFormat="1" ht="22.8" customHeight="1">
      <c r="A179" s="12"/>
      <c r="B179" s="191"/>
      <c r="C179" s="192"/>
      <c r="D179" s="193" t="s">
        <v>72</v>
      </c>
      <c r="E179" s="205" t="s">
        <v>124</v>
      </c>
      <c r="F179" s="205" t="s">
        <v>220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SUM(P180:P209)</f>
        <v>0</v>
      </c>
      <c r="Q179" s="199"/>
      <c r="R179" s="200">
        <f>SUM(R180:R209)</f>
        <v>0</v>
      </c>
      <c r="S179" s="199"/>
      <c r="T179" s="201">
        <f>SUM(T180:T209)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81</v>
      </c>
      <c r="AT179" s="203" t="s">
        <v>72</v>
      </c>
      <c r="AU179" s="203" t="s">
        <v>81</v>
      </c>
      <c r="AY179" s="202" t="s">
        <v>117</v>
      </c>
      <c r="BK179" s="204">
        <f>SUM(BK180:BK209)</f>
        <v>0</v>
      </c>
    </row>
    <row r="180" s="2" customFormat="1" ht="24.15" customHeight="1">
      <c r="A180" s="40"/>
      <c r="B180" s="41"/>
      <c r="C180" s="207" t="s">
        <v>221</v>
      </c>
      <c r="D180" s="207" t="s">
        <v>119</v>
      </c>
      <c r="E180" s="208" t="s">
        <v>234</v>
      </c>
      <c r="F180" s="209" t="s">
        <v>235</v>
      </c>
      <c r="G180" s="210" t="s">
        <v>122</v>
      </c>
      <c r="H180" s="211">
        <v>1603.4300000000001</v>
      </c>
      <c r="I180" s="212"/>
      <c r="J180" s="213">
        <f>ROUND(I180*H180,2)</f>
        <v>0</v>
      </c>
      <c r="K180" s="209" t="s">
        <v>123</v>
      </c>
      <c r="L180" s="46"/>
      <c r="M180" s="214" t="s">
        <v>19</v>
      </c>
      <c r="N180" s="215" t="s">
        <v>46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124</v>
      </c>
      <c r="AT180" s="218" t="s">
        <v>119</v>
      </c>
      <c r="AU180" s="218" t="s">
        <v>83</v>
      </c>
      <c r="AY180" s="19" t="s">
        <v>117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124</v>
      </c>
      <c r="BK180" s="219">
        <f>ROUND(I180*H180,2)</f>
        <v>0</v>
      </c>
      <c r="BL180" s="19" t="s">
        <v>124</v>
      </c>
      <c r="BM180" s="218" t="s">
        <v>224</v>
      </c>
    </row>
    <row r="181" s="2" customFormat="1">
      <c r="A181" s="40"/>
      <c r="B181" s="41"/>
      <c r="C181" s="42"/>
      <c r="D181" s="220" t="s">
        <v>125</v>
      </c>
      <c r="E181" s="42"/>
      <c r="F181" s="221" t="s">
        <v>235</v>
      </c>
      <c r="G181" s="42"/>
      <c r="H181" s="42"/>
      <c r="I181" s="222"/>
      <c r="J181" s="42"/>
      <c r="K181" s="42"/>
      <c r="L181" s="46"/>
      <c r="M181" s="223"/>
      <c r="N181" s="224"/>
      <c r="O181" s="87"/>
      <c r="P181" s="87"/>
      <c r="Q181" s="87"/>
      <c r="R181" s="87"/>
      <c r="S181" s="87"/>
      <c r="T181" s="88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125</v>
      </c>
      <c r="AU181" s="19" t="s">
        <v>83</v>
      </c>
    </row>
    <row r="182" s="2" customFormat="1">
      <c r="A182" s="40"/>
      <c r="B182" s="41"/>
      <c r="C182" s="42"/>
      <c r="D182" s="225" t="s">
        <v>126</v>
      </c>
      <c r="E182" s="42"/>
      <c r="F182" s="226" t="s">
        <v>237</v>
      </c>
      <c r="G182" s="42"/>
      <c r="H182" s="42"/>
      <c r="I182" s="222"/>
      <c r="J182" s="42"/>
      <c r="K182" s="42"/>
      <c r="L182" s="46"/>
      <c r="M182" s="223"/>
      <c r="N182" s="224"/>
      <c r="O182" s="87"/>
      <c r="P182" s="87"/>
      <c r="Q182" s="87"/>
      <c r="R182" s="87"/>
      <c r="S182" s="87"/>
      <c r="T182" s="88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126</v>
      </c>
      <c r="AU182" s="19" t="s">
        <v>83</v>
      </c>
    </row>
    <row r="183" s="15" customFormat="1">
      <c r="A183" s="15"/>
      <c r="B183" s="249"/>
      <c r="C183" s="250"/>
      <c r="D183" s="220" t="s">
        <v>128</v>
      </c>
      <c r="E183" s="251" t="s">
        <v>19</v>
      </c>
      <c r="F183" s="252" t="s">
        <v>226</v>
      </c>
      <c r="G183" s="250"/>
      <c r="H183" s="251" t="s">
        <v>19</v>
      </c>
      <c r="I183" s="253"/>
      <c r="J183" s="250"/>
      <c r="K183" s="250"/>
      <c r="L183" s="254"/>
      <c r="M183" s="255"/>
      <c r="N183" s="256"/>
      <c r="O183" s="256"/>
      <c r="P183" s="256"/>
      <c r="Q183" s="256"/>
      <c r="R183" s="256"/>
      <c r="S183" s="256"/>
      <c r="T183" s="25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128</v>
      </c>
      <c r="AU183" s="258" t="s">
        <v>83</v>
      </c>
      <c r="AV183" s="15" t="s">
        <v>81</v>
      </c>
      <c r="AW183" s="15" t="s">
        <v>35</v>
      </c>
      <c r="AX183" s="15" t="s">
        <v>73</v>
      </c>
      <c r="AY183" s="258" t="s">
        <v>117</v>
      </c>
    </row>
    <row r="184" s="13" customFormat="1">
      <c r="A184" s="13"/>
      <c r="B184" s="227"/>
      <c r="C184" s="228"/>
      <c r="D184" s="220" t="s">
        <v>128</v>
      </c>
      <c r="E184" s="229" t="s">
        <v>19</v>
      </c>
      <c r="F184" s="230" t="s">
        <v>279</v>
      </c>
      <c r="G184" s="228"/>
      <c r="H184" s="231">
        <v>1584.7000000000001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128</v>
      </c>
      <c r="AU184" s="237" t="s">
        <v>83</v>
      </c>
      <c r="AV184" s="13" t="s">
        <v>83</v>
      </c>
      <c r="AW184" s="13" t="s">
        <v>35</v>
      </c>
      <c r="AX184" s="13" t="s">
        <v>73</v>
      </c>
      <c r="AY184" s="237" t="s">
        <v>117</v>
      </c>
    </row>
    <row r="185" s="13" customFormat="1">
      <c r="A185" s="13"/>
      <c r="B185" s="227"/>
      <c r="C185" s="228"/>
      <c r="D185" s="220" t="s">
        <v>128</v>
      </c>
      <c r="E185" s="229" t="s">
        <v>19</v>
      </c>
      <c r="F185" s="230" t="s">
        <v>280</v>
      </c>
      <c r="G185" s="228"/>
      <c r="H185" s="231">
        <v>200.19999999999999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128</v>
      </c>
      <c r="AU185" s="237" t="s">
        <v>83</v>
      </c>
      <c r="AV185" s="13" t="s">
        <v>83</v>
      </c>
      <c r="AW185" s="13" t="s">
        <v>35</v>
      </c>
      <c r="AX185" s="13" t="s">
        <v>73</v>
      </c>
      <c r="AY185" s="237" t="s">
        <v>117</v>
      </c>
    </row>
    <row r="186" s="13" customFormat="1">
      <c r="A186" s="13"/>
      <c r="B186" s="227"/>
      <c r="C186" s="228"/>
      <c r="D186" s="220" t="s">
        <v>128</v>
      </c>
      <c r="E186" s="229" t="s">
        <v>19</v>
      </c>
      <c r="F186" s="230" t="s">
        <v>281</v>
      </c>
      <c r="G186" s="228"/>
      <c r="H186" s="231">
        <v>-181.47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128</v>
      </c>
      <c r="AU186" s="237" t="s">
        <v>83</v>
      </c>
      <c r="AV186" s="13" t="s">
        <v>83</v>
      </c>
      <c r="AW186" s="13" t="s">
        <v>35</v>
      </c>
      <c r="AX186" s="13" t="s">
        <v>73</v>
      </c>
      <c r="AY186" s="237" t="s">
        <v>117</v>
      </c>
    </row>
    <row r="187" s="14" customFormat="1">
      <c r="A187" s="14"/>
      <c r="B187" s="238"/>
      <c r="C187" s="239"/>
      <c r="D187" s="220" t="s">
        <v>128</v>
      </c>
      <c r="E187" s="240" t="s">
        <v>19</v>
      </c>
      <c r="F187" s="241" t="s">
        <v>130</v>
      </c>
      <c r="G187" s="239"/>
      <c r="H187" s="242">
        <v>1603.4300000000001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128</v>
      </c>
      <c r="AU187" s="248" t="s">
        <v>83</v>
      </c>
      <c r="AV187" s="14" t="s">
        <v>124</v>
      </c>
      <c r="AW187" s="14" t="s">
        <v>35</v>
      </c>
      <c r="AX187" s="14" t="s">
        <v>81</v>
      </c>
      <c r="AY187" s="248" t="s">
        <v>117</v>
      </c>
    </row>
    <row r="188" s="2" customFormat="1" ht="33" customHeight="1">
      <c r="A188" s="40"/>
      <c r="B188" s="41"/>
      <c r="C188" s="207" t="s">
        <v>173</v>
      </c>
      <c r="D188" s="207" t="s">
        <v>119</v>
      </c>
      <c r="E188" s="208" t="s">
        <v>241</v>
      </c>
      <c r="F188" s="209" t="s">
        <v>242</v>
      </c>
      <c r="G188" s="210" t="s">
        <v>122</v>
      </c>
      <c r="H188" s="211">
        <v>181.47</v>
      </c>
      <c r="I188" s="212"/>
      <c r="J188" s="213">
        <f>ROUND(I188*H188,2)</f>
        <v>0</v>
      </c>
      <c r="K188" s="209" t="s">
        <v>19</v>
      </c>
      <c r="L188" s="46"/>
      <c r="M188" s="214" t="s">
        <v>19</v>
      </c>
      <c r="N188" s="215" t="s">
        <v>46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8" t="s">
        <v>124</v>
      </c>
      <c r="AT188" s="218" t="s">
        <v>119</v>
      </c>
      <c r="AU188" s="218" t="s">
        <v>83</v>
      </c>
      <c r="AY188" s="19" t="s">
        <v>117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124</v>
      </c>
      <c r="BK188" s="219">
        <f>ROUND(I188*H188,2)</f>
        <v>0</v>
      </c>
      <c r="BL188" s="19" t="s">
        <v>124</v>
      </c>
      <c r="BM188" s="218" t="s">
        <v>230</v>
      </c>
    </row>
    <row r="189" s="2" customFormat="1">
      <c r="A189" s="40"/>
      <c r="B189" s="41"/>
      <c r="C189" s="42"/>
      <c r="D189" s="220" t="s">
        <v>125</v>
      </c>
      <c r="E189" s="42"/>
      <c r="F189" s="221" t="s">
        <v>242</v>
      </c>
      <c r="G189" s="42"/>
      <c r="H189" s="42"/>
      <c r="I189" s="222"/>
      <c r="J189" s="42"/>
      <c r="K189" s="42"/>
      <c r="L189" s="46"/>
      <c r="M189" s="223"/>
      <c r="N189" s="224"/>
      <c r="O189" s="87"/>
      <c r="P189" s="87"/>
      <c r="Q189" s="87"/>
      <c r="R189" s="87"/>
      <c r="S189" s="87"/>
      <c r="T189" s="88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125</v>
      </c>
      <c r="AU189" s="19" t="s">
        <v>83</v>
      </c>
    </row>
    <row r="190" s="15" customFormat="1">
      <c r="A190" s="15"/>
      <c r="B190" s="249"/>
      <c r="C190" s="250"/>
      <c r="D190" s="220" t="s">
        <v>128</v>
      </c>
      <c r="E190" s="251" t="s">
        <v>19</v>
      </c>
      <c r="F190" s="252" t="s">
        <v>226</v>
      </c>
      <c r="G190" s="250"/>
      <c r="H190" s="251" t="s">
        <v>19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8" t="s">
        <v>128</v>
      </c>
      <c r="AU190" s="258" t="s">
        <v>83</v>
      </c>
      <c r="AV190" s="15" t="s">
        <v>81</v>
      </c>
      <c r="AW190" s="15" t="s">
        <v>35</v>
      </c>
      <c r="AX190" s="15" t="s">
        <v>73</v>
      </c>
      <c r="AY190" s="258" t="s">
        <v>117</v>
      </c>
    </row>
    <row r="191" s="13" customFormat="1">
      <c r="A191" s="13"/>
      <c r="B191" s="227"/>
      <c r="C191" s="228"/>
      <c r="D191" s="220" t="s">
        <v>128</v>
      </c>
      <c r="E191" s="229" t="s">
        <v>19</v>
      </c>
      <c r="F191" s="230" t="s">
        <v>260</v>
      </c>
      <c r="G191" s="228"/>
      <c r="H191" s="231">
        <v>181.47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128</v>
      </c>
      <c r="AU191" s="237" t="s">
        <v>83</v>
      </c>
      <c r="AV191" s="13" t="s">
        <v>83</v>
      </c>
      <c r="AW191" s="13" t="s">
        <v>35</v>
      </c>
      <c r="AX191" s="13" t="s">
        <v>73</v>
      </c>
      <c r="AY191" s="237" t="s">
        <v>117</v>
      </c>
    </row>
    <row r="192" s="14" customFormat="1">
      <c r="A192" s="14"/>
      <c r="B192" s="238"/>
      <c r="C192" s="239"/>
      <c r="D192" s="220" t="s">
        <v>128</v>
      </c>
      <c r="E192" s="240" t="s">
        <v>19</v>
      </c>
      <c r="F192" s="241" t="s">
        <v>130</v>
      </c>
      <c r="G192" s="239"/>
      <c r="H192" s="242">
        <v>181.47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128</v>
      </c>
      <c r="AU192" s="248" t="s">
        <v>83</v>
      </c>
      <c r="AV192" s="14" t="s">
        <v>124</v>
      </c>
      <c r="AW192" s="14" t="s">
        <v>35</v>
      </c>
      <c r="AX192" s="14" t="s">
        <v>81</v>
      </c>
      <c r="AY192" s="248" t="s">
        <v>117</v>
      </c>
    </row>
    <row r="193" s="2" customFormat="1" ht="37.8" customHeight="1">
      <c r="A193" s="40"/>
      <c r="B193" s="41"/>
      <c r="C193" s="207" t="s">
        <v>233</v>
      </c>
      <c r="D193" s="207" t="s">
        <v>119</v>
      </c>
      <c r="E193" s="208" t="s">
        <v>245</v>
      </c>
      <c r="F193" s="209" t="s">
        <v>246</v>
      </c>
      <c r="G193" s="210" t="s">
        <v>141</v>
      </c>
      <c r="H193" s="211">
        <v>2353.1199999999999</v>
      </c>
      <c r="I193" s="212"/>
      <c r="J193" s="213">
        <f>ROUND(I193*H193,2)</f>
        <v>0</v>
      </c>
      <c r="K193" s="209" t="s">
        <v>19</v>
      </c>
      <c r="L193" s="46"/>
      <c r="M193" s="214" t="s">
        <v>19</v>
      </c>
      <c r="N193" s="215" t="s">
        <v>46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124</v>
      </c>
      <c r="AT193" s="218" t="s">
        <v>119</v>
      </c>
      <c r="AU193" s="218" t="s">
        <v>83</v>
      </c>
      <c r="AY193" s="19" t="s">
        <v>117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124</v>
      </c>
      <c r="BK193" s="219">
        <f>ROUND(I193*H193,2)</f>
        <v>0</v>
      </c>
      <c r="BL193" s="19" t="s">
        <v>124</v>
      </c>
      <c r="BM193" s="218" t="s">
        <v>236</v>
      </c>
    </row>
    <row r="194" s="2" customFormat="1">
      <c r="A194" s="40"/>
      <c r="B194" s="41"/>
      <c r="C194" s="42"/>
      <c r="D194" s="220" t="s">
        <v>125</v>
      </c>
      <c r="E194" s="42"/>
      <c r="F194" s="221" t="s">
        <v>248</v>
      </c>
      <c r="G194" s="42"/>
      <c r="H194" s="42"/>
      <c r="I194" s="222"/>
      <c r="J194" s="42"/>
      <c r="K194" s="42"/>
      <c r="L194" s="46"/>
      <c r="M194" s="223"/>
      <c r="N194" s="224"/>
      <c r="O194" s="87"/>
      <c r="P194" s="87"/>
      <c r="Q194" s="87"/>
      <c r="R194" s="87"/>
      <c r="S194" s="87"/>
      <c r="T194" s="88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125</v>
      </c>
      <c r="AU194" s="19" t="s">
        <v>83</v>
      </c>
    </row>
    <row r="195" s="15" customFormat="1">
      <c r="A195" s="15"/>
      <c r="B195" s="249"/>
      <c r="C195" s="250"/>
      <c r="D195" s="220" t="s">
        <v>128</v>
      </c>
      <c r="E195" s="251" t="s">
        <v>19</v>
      </c>
      <c r="F195" s="252" t="s">
        <v>282</v>
      </c>
      <c r="G195" s="250"/>
      <c r="H195" s="251" t="s">
        <v>19</v>
      </c>
      <c r="I195" s="253"/>
      <c r="J195" s="250"/>
      <c r="K195" s="250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128</v>
      </c>
      <c r="AU195" s="258" t="s">
        <v>83</v>
      </c>
      <c r="AV195" s="15" t="s">
        <v>81</v>
      </c>
      <c r="AW195" s="15" t="s">
        <v>35</v>
      </c>
      <c r="AX195" s="15" t="s">
        <v>73</v>
      </c>
      <c r="AY195" s="258" t="s">
        <v>117</v>
      </c>
    </row>
    <row r="196" s="13" customFormat="1">
      <c r="A196" s="13"/>
      <c r="B196" s="227"/>
      <c r="C196" s="228"/>
      <c r="D196" s="220" t="s">
        <v>128</v>
      </c>
      <c r="E196" s="229" t="s">
        <v>19</v>
      </c>
      <c r="F196" s="230" t="s">
        <v>283</v>
      </c>
      <c r="G196" s="228"/>
      <c r="H196" s="231">
        <v>2067.1199999999999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128</v>
      </c>
      <c r="AU196" s="237" t="s">
        <v>83</v>
      </c>
      <c r="AV196" s="13" t="s">
        <v>83</v>
      </c>
      <c r="AW196" s="13" t="s">
        <v>35</v>
      </c>
      <c r="AX196" s="13" t="s">
        <v>73</v>
      </c>
      <c r="AY196" s="237" t="s">
        <v>117</v>
      </c>
    </row>
    <row r="197" s="13" customFormat="1">
      <c r="A197" s="13"/>
      <c r="B197" s="227"/>
      <c r="C197" s="228"/>
      <c r="D197" s="220" t="s">
        <v>128</v>
      </c>
      <c r="E197" s="229" t="s">
        <v>19</v>
      </c>
      <c r="F197" s="230" t="s">
        <v>284</v>
      </c>
      <c r="G197" s="228"/>
      <c r="H197" s="231">
        <v>286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128</v>
      </c>
      <c r="AU197" s="237" t="s">
        <v>83</v>
      </c>
      <c r="AV197" s="13" t="s">
        <v>83</v>
      </c>
      <c r="AW197" s="13" t="s">
        <v>35</v>
      </c>
      <c r="AX197" s="13" t="s">
        <v>73</v>
      </c>
      <c r="AY197" s="237" t="s">
        <v>117</v>
      </c>
    </row>
    <row r="198" s="14" customFormat="1">
      <c r="A198" s="14"/>
      <c r="B198" s="238"/>
      <c r="C198" s="239"/>
      <c r="D198" s="220" t="s">
        <v>128</v>
      </c>
      <c r="E198" s="240" t="s">
        <v>19</v>
      </c>
      <c r="F198" s="241" t="s">
        <v>130</v>
      </c>
      <c r="G198" s="239"/>
      <c r="H198" s="242">
        <v>2353.1199999999999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128</v>
      </c>
      <c r="AU198" s="248" t="s">
        <v>83</v>
      </c>
      <c r="AV198" s="14" t="s">
        <v>124</v>
      </c>
      <c r="AW198" s="14" t="s">
        <v>35</v>
      </c>
      <c r="AX198" s="14" t="s">
        <v>81</v>
      </c>
      <c r="AY198" s="248" t="s">
        <v>117</v>
      </c>
    </row>
    <row r="199" s="2" customFormat="1" ht="24.15" customHeight="1">
      <c r="A199" s="40"/>
      <c r="B199" s="41"/>
      <c r="C199" s="207" t="s">
        <v>179</v>
      </c>
      <c r="D199" s="207" t="s">
        <v>119</v>
      </c>
      <c r="E199" s="208" t="s">
        <v>222</v>
      </c>
      <c r="F199" s="209" t="s">
        <v>223</v>
      </c>
      <c r="G199" s="210" t="s">
        <v>122</v>
      </c>
      <c r="H199" s="211">
        <v>1390</v>
      </c>
      <c r="I199" s="212"/>
      <c r="J199" s="213">
        <f>ROUND(I199*H199,2)</f>
        <v>0</v>
      </c>
      <c r="K199" s="209" t="s">
        <v>123</v>
      </c>
      <c r="L199" s="46"/>
      <c r="M199" s="214" t="s">
        <v>19</v>
      </c>
      <c r="N199" s="215" t="s">
        <v>46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8" t="s">
        <v>124</v>
      </c>
      <c r="AT199" s="218" t="s">
        <v>119</v>
      </c>
      <c r="AU199" s="218" t="s">
        <v>83</v>
      </c>
      <c r="AY199" s="19" t="s">
        <v>117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124</v>
      </c>
      <c r="BK199" s="219">
        <f>ROUND(I199*H199,2)</f>
        <v>0</v>
      </c>
      <c r="BL199" s="19" t="s">
        <v>124</v>
      </c>
      <c r="BM199" s="218" t="s">
        <v>243</v>
      </c>
    </row>
    <row r="200" s="2" customFormat="1">
      <c r="A200" s="40"/>
      <c r="B200" s="41"/>
      <c r="C200" s="42"/>
      <c r="D200" s="220" t="s">
        <v>125</v>
      </c>
      <c r="E200" s="42"/>
      <c r="F200" s="221" t="s">
        <v>223</v>
      </c>
      <c r="G200" s="42"/>
      <c r="H200" s="42"/>
      <c r="I200" s="222"/>
      <c r="J200" s="42"/>
      <c r="K200" s="42"/>
      <c r="L200" s="46"/>
      <c r="M200" s="223"/>
      <c r="N200" s="224"/>
      <c r="O200" s="87"/>
      <c r="P200" s="87"/>
      <c r="Q200" s="87"/>
      <c r="R200" s="87"/>
      <c r="S200" s="87"/>
      <c r="T200" s="88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125</v>
      </c>
      <c r="AU200" s="19" t="s">
        <v>83</v>
      </c>
    </row>
    <row r="201" s="2" customFormat="1">
      <c r="A201" s="40"/>
      <c r="B201" s="41"/>
      <c r="C201" s="42"/>
      <c r="D201" s="225" t="s">
        <v>126</v>
      </c>
      <c r="E201" s="42"/>
      <c r="F201" s="226" t="s">
        <v>225</v>
      </c>
      <c r="G201" s="42"/>
      <c r="H201" s="42"/>
      <c r="I201" s="222"/>
      <c r="J201" s="42"/>
      <c r="K201" s="42"/>
      <c r="L201" s="46"/>
      <c r="M201" s="223"/>
      <c r="N201" s="224"/>
      <c r="O201" s="87"/>
      <c r="P201" s="87"/>
      <c r="Q201" s="87"/>
      <c r="R201" s="87"/>
      <c r="S201" s="87"/>
      <c r="T201" s="88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126</v>
      </c>
      <c r="AU201" s="19" t="s">
        <v>83</v>
      </c>
    </row>
    <row r="202" s="15" customFormat="1">
      <c r="A202" s="15"/>
      <c r="B202" s="249"/>
      <c r="C202" s="250"/>
      <c r="D202" s="220" t="s">
        <v>128</v>
      </c>
      <c r="E202" s="251" t="s">
        <v>19</v>
      </c>
      <c r="F202" s="252" t="s">
        <v>226</v>
      </c>
      <c r="G202" s="250"/>
      <c r="H202" s="251" t="s">
        <v>19</v>
      </c>
      <c r="I202" s="253"/>
      <c r="J202" s="250"/>
      <c r="K202" s="250"/>
      <c r="L202" s="254"/>
      <c r="M202" s="255"/>
      <c r="N202" s="256"/>
      <c r="O202" s="256"/>
      <c r="P202" s="256"/>
      <c r="Q202" s="256"/>
      <c r="R202" s="256"/>
      <c r="S202" s="256"/>
      <c r="T202" s="25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8" t="s">
        <v>128</v>
      </c>
      <c r="AU202" s="258" t="s">
        <v>83</v>
      </c>
      <c r="AV202" s="15" t="s">
        <v>81</v>
      </c>
      <c r="AW202" s="15" t="s">
        <v>35</v>
      </c>
      <c r="AX202" s="15" t="s">
        <v>73</v>
      </c>
      <c r="AY202" s="258" t="s">
        <v>117</v>
      </c>
    </row>
    <row r="203" s="13" customFormat="1">
      <c r="A203" s="13"/>
      <c r="B203" s="227"/>
      <c r="C203" s="228"/>
      <c r="D203" s="220" t="s">
        <v>128</v>
      </c>
      <c r="E203" s="229" t="s">
        <v>19</v>
      </c>
      <c r="F203" s="230" t="s">
        <v>285</v>
      </c>
      <c r="G203" s="228"/>
      <c r="H203" s="231">
        <v>1390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128</v>
      </c>
      <c r="AU203" s="237" t="s">
        <v>83</v>
      </c>
      <c r="AV203" s="13" t="s">
        <v>83</v>
      </c>
      <c r="AW203" s="13" t="s">
        <v>35</v>
      </c>
      <c r="AX203" s="13" t="s">
        <v>73</v>
      </c>
      <c r="AY203" s="237" t="s">
        <v>117</v>
      </c>
    </row>
    <row r="204" s="14" customFormat="1">
      <c r="A204" s="14"/>
      <c r="B204" s="238"/>
      <c r="C204" s="239"/>
      <c r="D204" s="220" t="s">
        <v>128</v>
      </c>
      <c r="E204" s="240" t="s">
        <v>19</v>
      </c>
      <c r="F204" s="241" t="s">
        <v>130</v>
      </c>
      <c r="G204" s="239"/>
      <c r="H204" s="242">
        <v>1390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128</v>
      </c>
      <c r="AU204" s="248" t="s">
        <v>83</v>
      </c>
      <c r="AV204" s="14" t="s">
        <v>124</v>
      </c>
      <c r="AW204" s="14" t="s">
        <v>35</v>
      </c>
      <c r="AX204" s="14" t="s">
        <v>81</v>
      </c>
      <c r="AY204" s="248" t="s">
        <v>117</v>
      </c>
    </row>
    <row r="205" s="2" customFormat="1" ht="37.8" customHeight="1">
      <c r="A205" s="40"/>
      <c r="B205" s="41"/>
      <c r="C205" s="207" t="s">
        <v>7</v>
      </c>
      <c r="D205" s="207" t="s">
        <v>119</v>
      </c>
      <c r="E205" s="208" t="s">
        <v>228</v>
      </c>
      <c r="F205" s="209" t="s">
        <v>229</v>
      </c>
      <c r="G205" s="210" t="s">
        <v>141</v>
      </c>
      <c r="H205" s="211">
        <v>1531.2000000000001</v>
      </c>
      <c r="I205" s="212"/>
      <c r="J205" s="213">
        <f>ROUND(I205*H205,2)</f>
        <v>0</v>
      </c>
      <c r="K205" s="209" t="s">
        <v>19</v>
      </c>
      <c r="L205" s="46"/>
      <c r="M205" s="214" t="s">
        <v>19</v>
      </c>
      <c r="N205" s="215" t="s">
        <v>46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8" t="s">
        <v>124</v>
      </c>
      <c r="AT205" s="218" t="s">
        <v>119</v>
      </c>
      <c r="AU205" s="218" t="s">
        <v>83</v>
      </c>
      <c r="AY205" s="19" t="s">
        <v>117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124</v>
      </c>
      <c r="BK205" s="219">
        <f>ROUND(I205*H205,2)</f>
        <v>0</v>
      </c>
      <c r="BL205" s="19" t="s">
        <v>124</v>
      </c>
      <c r="BM205" s="218" t="s">
        <v>247</v>
      </c>
    </row>
    <row r="206" s="2" customFormat="1">
      <c r="A206" s="40"/>
      <c r="B206" s="41"/>
      <c r="C206" s="42"/>
      <c r="D206" s="220" t="s">
        <v>125</v>
      </c>
      <c r="E206" s="42"/>
      <c r="F206" s="221" t="s">
        <v>229</v>
      </c>
      <c r="G206" s="42"/>
      <c r="H206" s="42"/>
      <c r="I206" s="222"/>
      <c r="J206" s="42"/>
      <c r="K206" s="42"/>
      <c r="L206" s="46"/>
      <c r="M206" s="223"/>
      <c r="N206" s="224"/>
      <c r="O206" s="87"/>
      <c r="P206" s="87"/>
      <c r="Q206" s="87"/>
      <c r="R206" s="87"/>
      <c r="S206" s="87"/>
      <c r="T206" s="88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125</v>
      </c>
      <c r="AU206" s="19" t="s">
        <v>83</v>
      </c>
    </row>
    <row r="207" s="15" customFormat="1">
      <c r="A207" s="15"/>
      <c r="B207" s="249"/>
      <c r="C207" s="250"/>
      <c r="D207" s="220" t="s">
        <v>128</v>
      </c>
      <c r="E207" s="251" t="s">
        <v>19</v>
      </c>
      <c r="F207" s="252" t="s">
        <v>231</v>
      </c>
      <c r="G207" s="250"/>
      <c r="H207" s="251" t="s">
        <v>19</v>
      </c>
      <c r="I207" s="253"/>
      <c r="J207" s="250"/>
      <c r="K207" s="250"/>
      <c r="L207" s="254"/>
      <c r="M207" s="255"/>
      <c r="N207" s="256"/>
      <c r="O207" s="256"/>
      <c r="P207" s="256"/>
      <c r="Q207" s="256"/>
      <c r="R207" s="256"/>
      <c r="S207" s="256"/>
      <c r="T207" s="25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8" t="s">
        <v>128</v>
      </c>
      <c r="AU207" s="258" t="s">
        <v>83</v>
      </c>
      <c r="AV207" s="15" t="s">
        <v>81</v>
      </c>
      <c r="AW207" s="15" t="s">
        <v>35</v>
      </c>
      <c r="AX207" s="15" t="s">
        <v>73</v>
      </c>
      <c r="AY207" s="258" t="s">
        <v>117</v>
      </c>
    </row>
    <row r="208" s="13" customFormat="1">
      <c r="A208" s="13"/>
      <c r="B208" s="227"/>
      <c r="C208" s="228"/>
      <c r="D208" s="220" t="s">
        <v>128</v>
      </c>
      <c r="E208" s="229" t="s">
        <v>19</v>
      </c>
      <c r="F208" s="230" t="s">
        <v>286</v>
      </c>
      <c r="G208" s="228"/>
      <c r="H208" s="231">
        <v>1531.2000000000001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128</v>
      </c>
      <c r="AU208" s="237" t="s">
        <v>83</v>
      </c>
      <c r="AV208" s="13" t="s">
        <v>83</v>
      </c>
      <c r="AW208" s="13" t="s">
        <v>35</v>
      </c>
      <c r="AX208" s="13" t="s">
        <v>73</v>
      </c>
      <c r="AY208" s="237" t="s">
        <v>117</v>
      </c>
    </row>
    <row r="209" s="14" customFormat="1">
      <c r="A209" s="14"/>
      <c r="B209" s="238"/>
      <c r="C209" s="239"/>
      <c r="D209" s="220" t="s">
        <v>128</v>
      </c>
      <c r="E209" s="240" t="s">
        <v>19</v>
      </c>
      <c r="F209" s="241" t="s">
        <v>130</v>
      </c>
      <c r="G209" s="239"/>
      <c r="H209" s="242">
        <v>1531.2000000000001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128</v>
      </c>
      <c r="AU209" s="248" t="s">
        <v>83</v>
      </c>
      <c r="AV209" s="14" t="s">
        <v>124</v>
      </c>
      <c r="AW209" s="14" t="s">
        <v>35</v>
      </c>
      <c r="AX209" s="14" t="s">
        <v>81</v>
      </c>
      <c r="AY209" s="248" t="s">
        <v>117</v>
      </c>
    </row>
    <row r="210" s="12" customFormat="1" ht="22.8" customHeight="1">
      <c r="A210" s="12"/>
      <c r="B210" s="191"/>
      <c r="C210" s="192"/>
      <c r="D210" s="193" t="s">
        <v>72</v>
      </c>
      <c r="E210" s="205" t="s">
        <v>252</v>
      </c>
      <c r="F210" s="205" t="s">
        <v>253</v>
      </c>
      <c r="G210" s="192"/>
      <c r="H210" s="192"/>
      <c r="I210" s="195"/>
      <c r="J210" s="206">
        <f>BK210</f>
        <v>0</v>
      </c>
      <c r="K210" s="192"/>
      <c r="L210" s="197"/>
      <c r="M210" s="198"/>
      <c r="N210" s="199"/>
      <c r="O210" s="199"/>
      <c r="P210" s="200">
        <f>SUM(P211:P213)</f>
        <v>0</v>
      </c>
      <c r="Q210" s="199"/>
      <c r="R210" s="200">
        <f>SUM(R211:R213)</f>
        <v>0</v>
      </c>
      <c r="S210" s="199"/>
      <c r="T210" s="201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81</v>
      </c>
      <c r="AT210" s="203" t="s">
        <v>72</v>
      </c>
      <c r="AU210" s="203" t="s">
        <v>81</v>
      </c>
      <c r="AY210" s="202" t="s">
        <v>117</v>
      </c>
      <c r="BK210" s="204">
        <f>SUM(BK211:BK213)</f>
        <v>0</v>
      </c>
    </row>
    <row r="211" s="2" customFormat="1" ht="16.5" customHeight="1">
      <c r="A211" s="40"/>
      <c r="B211" s="41"/>
      <c r="C211" s="207" t="s">
        <v>186</v>
      </c>
      <c r="D211" s="207" t="s">
        <v>119</v>
      </c>
      <c r="E211" s="208" t="s">
        <v>254</v>
      </c>
      <c r="F211" s="209" t="s">
        <v>255</v>
      </c>
      <c r="G211" s="210" t="s">
        <v>256</v>
      </c>
      <c r="H211" s="211">
        <v>6793.7510000000002</v>
      </c>
      <c r="I211" s="212"/>
      <c r="J211" s="213">
        <f>ROUND(I211*H211,2)</f>
        <v>0</v>
      </c>
      <c r="K211" s="209" t="s">
        <v>123</v>
      </c>
      <c r="L211" s="46"/>
      <c r="M211" s="214" t="s">
        <v>19</v>
      </c>
      <c r="N211" s="215" t="s">
        <v>46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124</v>
      </c>
      <c r="AT211" s="218" t="s">
        <v>119</v>
      </c>
      <c r="AU211" s="218" t="s">
        <v>83</v>
      </c>
      <c r="AY211" s="19" t="s">
        <v>117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124</v>
      </c>
      <c r="BK211" s="219">
        <f>ROUND(I211*H211,2)</f>
        <v>0</v>
      </c>
      <c r="BL211" s="19" t="s">
        <v>124</v>
      </c>
      <c r="BM211" s="218" t="s">
        <v>257</v>
      </c>
    </row>
    <row r="212" s="2" customFormat="1">
      <c r="A212" s="40"/>
      <c r="B212" s="41"/>
      <c r="C212" s="42"/>
      <c r="D212" s="220" t="s">
        <v>125</v>
      </c>
      <c r="E212" s="42"/>
      <c r="F212" s="221" t="s">
        <v>255</v>
      </c>
      <c r="G212" s="42"/>
      <c r="H212" s="42"/>
      <c r="I212" s="222"/>
      <c r="J212" s="42"/>
      <c r="K212" s="42"/>
      <c r="L212" s="46"/>
      <c r="M212" s="223"/>
      <c r="N212" s="224"/>
      <c r="O212" s="87"/>
      <c r="P212" s="87"/>
      <c r="Q212" s="87"/>
      <c r="R212" s="87"/>
      <c r="S212" s="87"/>
      <c r="T212" s="88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125</v>
      </c>
      <c r="AU212" s="19" t="s">
        <v>83</v>
      </c>
    </row>
    <row r="213" s="2" customFormat="1">
      <c r="A213" s="40"/>
      <c r="B213" s="41"/>
      <c r="C213" s="42"/>
      <c r="D213" s="225" t="s">
        <v>126</v>
      </c>
      <c r="E213" s="42"/>
      <c r="F213" s="226" t="s">
        <v>258</v>
      </c>
      <c r="G213" s="42"/>
      <c r="H213" s="42"/>
      <c r="I213" s="222"/>
      <c r="J213" s="42"/>
      <c r="K213" s="42"/>
      <c r="L213" s="46"/>
      <c r="M213" s="269"/>
      <c r="N213" s="270"/>
      <c r="O213" s="271"/>
      <c r="P213" s="271"/>
      <c r="Q213" s="271"/>
      <c r="R213" s="271"/>
      <c r="S213" s="271"/>
      <c r="T213" s="272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126</v>
      </c>
      <c r="AU213" s="19" t="s">
        <v>83</v>
      </c>
    </row>
    <row r="214" s="2" customFormat="1" ht="6.96" customHeight="1">
      <c r="A214" s="40"/>
      <c r="B214" s="62"/>
      <c r="C214" s="63"/>
      <c r="D214" s="63"/>
      <c r="E214" s="63"/>
      <c r="F214" s="63"/>
      <c r="G214" s="63"/>
      <c r="H214" s="63"/>
      <c r="I214" s="63"/>
      <c r="J214" s="63"/>
      <c r="K214" s="63"/>
      <c r="L214" s="46"/>
      <c r="M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</row>
  </sheetData>
  <sheetProtection sheet="1" autoFilter="0" formatColumns="0" formatRows="0" objects="1" scenarios="1" spinCount="100000" saltValue="2implaN/B7J6YeaXXznm9b8vLqgxmly328VHNFVu5XpqxCXunrZg2FkOy0ELK2aPlI28nnT887joLN9DM/YMRg==" hashValue="dWtT9RglfVqNBPh1vedMu0kUkWQg2/MtcyIZrlDpWB7/nTc7ENdWeva6MkBB72h7dW4vhTD5upObx60Gtx9Bvg==" algorithmName="SHA-512" password="CC35"/>
  <autoFilter ref="C82:K21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5_02/114203104"/>
    <hyperlink ref="F93" r:id="rId2" display="https://podminky.urs.cz/item/CS_URS_2025_02/114203201"/>
    <hyperlink ref="F98" r:id="rId3" display="https://podminky.urs.cz/item/CS_URS_2025_02/114253301"/>
    <hyperlink ref="F103" r:id="rId4" display="https://podminky.urs.cz/item/CS_URS_2025_02/121151116"/>
    <hyperlink ref="F109" r:id="rId5" display="https://podminky.urs.cz/item/CS_URS_2025_02/127751102"/>
    <hyperlink ref="F117" r:id="rId6" display="https://podminky.urs.cz/item/CS_URS_2025_02/162351104"/>
    <hyperlink ref="F125" r:id="rId7" display="https://podminky.urs.cz/item/CS_URS_2025_02/167151111"/>
    <hyperlink ref="F133" r:id="rId8" display="https://podminky.urs.cz/item/CS_URS_2025_02/171151103"/>
    <hyperlink ref="F139" r:id="rId9" display="https://podminky.urs.cz/item/CS_URS_2025_02/181351103"/>
    <hyperlink ref="F145" r:id="rId10" display="https://podminky.urs.cz/item/CS_URS_2025_02/181411121"/>
    <hyperlink ref="F148" r:id="rId11" display="https://podminky.urs.cz/item/CS_URS_2025_02/181411122"/>
    <hyperlink ref="F153" r:id="rId12" display="https://podminky.urs.cz/item/CS_URS_2025_02/182251101"/>
    <hyperlink ref="F159" r:id="rId13" display="https://podminky.urs.cz/item/CS_URS_2025_02/182351133"/>
    <hyperlink ref="F182" r:id="rId14" display="https://podminky.urs.cz/item/CS_URS_2025_02/462511161"/>
    <hyperlink ref="F201" r:id="rId15" display="https://podminky.urs.cz/item/CS_URS_2025_02/462512270"/>
    <hyperlink ref="F213" r:id="rId16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</row>
    <row r="4" s="1" customFormat="1" ht="24.96" customHeight="1">
      <c r="B4" s="22"/>
      <c r="D4" s="133" t="s">
        <v>91</v>
      </c>
      <c r="L4" s="22"/>
      <c r="M4" s="134" t="s">
        <v>10</v>
      </c>
      <c r="AT4" s="19" t="s">
        <v>35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Loučná, Sezemice, obnova opevnění v ř. km 2,100 - 5,640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287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16.1.2026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29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ROUND((SUM(BE84:BE193)),  2)</f>
        <v>0</v>
      </c>
      <c r="G33" s="40"/>
      <c r="H33" s="40"/>
      <c r="I33" s="151">
        <v>0.20999999999999999</v>
      </c>
      <c r="J33" s="150">
        <f>ROUND(((SUM(BE84:BE193))*I33),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45</v>
      </c>
      <c r="F34" s="150">
        <f>ROUND((SUM(BF84:BF193)),  2)</f>
        <v>0</v>
      </c>
      <c r="G34" s="40"/>
      <c r="H34" s="40"/>
      <c r="I34" s="151">
        <v>0.12</v>
      </c>
      <c r="J34" s="150">
        <f>ROUND(((SUM(BF84:BF193))*I34),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43</v>
      </c>
      <c r="E35" s="135" t="s">
        <v>46</v>
      </c>
      <c r="F35" s="150">
        <f>ROUND((SUM(BG84:BG193)),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47</v>
      </c>
      <c r="F36" s="150">
        <f>ROUND((SUM(BH84:BH193)),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ROUND((SUM(BI84:BI193)),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Loučná, Sezemice, obnova opevnění v ř. km 2,100 - 5,640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50-3-2025 -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5" t="str">
        <f>IF(J12="","",J12)</f>
        <v>16.1.2026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Ing. Jan Kapsa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95</v>
      </c>
      <c r="D57" s="165"/>
      <c r="E57" s="165"/>
      <c r="F57" s="165"/>
      <c r="G57" s="165"/>
      <c r="H57" s="165"/>
      <c r="I57" s="165"/>
      <c r="J57" s="166" t="s">
        <v>96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5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8"/>
      <c r="C60" s="169"/>
      <c r="D60" s="170" t="s">
        <v>288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289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290</v>
      </c>
      <c r="E62" s="177"/>
      <c r="F62" s="177"/>
      <c r="G62" s="177"/>
      <c r="H62" s="177"/>
      <c r="I62" s="177"/>
      <c r="J62" s="178">
        <f>J121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291</v>
      </c>
      <c r="E63" s="177"/>
      <c r="F63" s="177"/>
      <c r="G63" s="177"/>
      <c r="H63" s="177"/>
      <c r="I63" s="177"/>
      <c r="J63" s="178">
        <f>J143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292</v>
      </c>
      <c r="E64" s="177"/>
      <c r="F64" s="177"/>
      <c r="G64" s="177"/>
      <c r="H64" s="177"/>
      <c r="I64" s="177"/>
      <c r="J64" s="178">
        <f>J152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102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3" t="str">
        <f>E7</f>
        <v>Loučná, Sezemice, obnova opevnění v ř. km 2,100 - 5,640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92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2" t="str">
        <f>E9</f>
        <v>50-3-2025 - Vedlejší a ostatní náklady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5" t="str">
        <f>IF(J12="","",J12)</f>
        <v>16.1.2026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Povodí Labe, státní podnik</v>
      </c>
      <c r="G80" s="42"/>
      <c r="H80" s="42"/>
      <c r="I80" s="34" t="s">
        <v>33</v>
      </c>
      <c r="J80" s="38" t="str">
        <f>E21</f>
        <v>Ing. Jan Kapsa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 xml:space="preserve"> 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103</v>
      </c>
      <c r="D83" s="183" t="s">
        <v>58</v>
      </c>
      <c r="E83" s="183" t="s">
        <v>54</v>
      </c>
      <c r="F83" s="183" t="s">
        <v>55</v>
      </c>
      <c r="G83" s="183" t="s">
        <v>104</v>
      </c>
      <c r="H83" s="183" t="s">
        <v>105</v>
      </c>
      <c r="I83" s="183" t="s">
        <v>106</v>
      </c>
      <c r="J83" s="183" t="s">
        <v>96</v>
      </c>
      <c r="K83" s="184" t="s">
        <v>107</v>
      </c>
      <c r="L83" s="185"/>
      <c r="M83" s="95" t="s">
        <v>19</v>
      </c>
      <c r="N83" s="96" t="s">
        <v>43</v>
      </c>
      <c r="O83" s="96" t="s">
        <v>108</v>
      </c>
      <c r="P83" s="96" t="s">
        <v>109</v>
      </c>
      <c r="Q83" s="96" t="s">
        <v>110</v>
      </c>
      <c r="R83" s="96" t="s">
        <v>111</v>
      </c>
      <c r="S83" s="96" t="s">
        <v>112</v>
      </c>
      <c r="T83" s="97" t="s">
        <v>113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2" t="s">
        <v>114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97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72</v>
      </c>
      <c r="E85" s="194" t="s">
        <v>293</v>
      </c>
      <c r="F85" s="194" t="s">
        <v>294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P86+P121+P143+P152</f>
        <v>0</v>
      </c>
      <c r="Q85" s="199"/>
      <c r="R85" s="200">
        <f>R86+R121+R143+R152</f>
        <v>0</v>
      </c>
      <c r="S85" s="199"/>
      <c r="T85" s="201">
        <f>T86+T121+T143+T152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124</v>
      </c>
      <c r="AT85" s="203" t="s">
        <v>72</v>
      </c>
      <c r="AU85" s="203" t="s">
        <v>73</v>
      </c>
      <c r="AY85" s="202" t="s">
        <v>117</v>
      </c>
      <c r="BK85" s="204">
        <f>BK86+BK121+BK143+BK152</f>
        <v>0</v>
      </c>
    </row>
    <row r="86" s="12" customFormat="1" ht="22.8" customHeight="1">
      <c r="A86" s="12"/>
      <c r="B86" s="191"/>
      <c r="C86" s="192"/>
      <c r="D86" s="193" t="s">
        <v>72</v>
      </c>
      <c r="E86" s="205" t="s">
        <v>295</v>
      </c>
      <c r="F86" s="205" t="s">
        <v>296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SUM(P87:P120)</f>
        <v>0</v>
      </c>
      <c r="Q86" s="199"/>
      <c r="R86" s="200">
        <f>SUM(R87:R120)</f>
        <v>0</v>
      </c>
      <c r="S86" s="199"/>
      <c r="T86" s="201">
        <f>SUM(T87:T120)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81</v>
      </c>
      <c r="AT86" s="203" t="s">
        <v>72</v>
      </c>
      <c r="AU86" s="203" t="s">
        <v>81</v>
      </c>
      <c r="AY86" s="202" t="s">
        <v>117</v>
      </c>
      <c r="BK86" s="204">
        <f>SUM(BK87:BK120)</f>
        <v>0</v>
      </c>
    </row>
    <row r="87" s="2" customFormat="1" ht="24.15" customHeight="1">
      <c r="A87" s="40"/>
      <c r="B87" s="41"/>
      <c r="C87" s="207" t="s">
        <v>81</v>
      </c>
      <c r="D87" s="207" t="s">
        <v>119</v>
      </c>
      <c r="E87" s="208" t="s">
        <v>297</v>
      </c>
      <c r="F87" s="209" t="s">
        <v>298</v>
      </c>
      <c r="G87" s="210" t="s">
        <v>299</v>
      </c>
      <c r="H87" s="211">
        <v>1</v>
      </c>
      <c r="I87" s="212"/>
      <c r="J87" s="213">
        <f>ROUND(I87*H87,2)</f>
        <v>0</v>
      </c>
      <c r="K87" s="209" t="s">
        <v>19</v>
      </c>
      <c r="L87" s="46"/>
      <c r="M87" s="214" t="s">
        <v>19</v>
      </c>
      <c r="N87" s="215" t="s">
        <v>46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124</v>
      </c>
      <c r="AT87" s="218" t="s">
        <v>119</v>
      </c>
      <c r="AU87" s="218" t="s">
        <v>83</v>
      </c>
      <c r="AY87" s="19" t="s">
        <v>117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124</v>
      </c>
      <c r="BK87" s="219">
        <f>ROUND(I87*H87,2)</f>
        <v>0</v>
      </c>
      <c r="BL87" s="19" t="s">
        <v>124</v>
      </c>
      <c r="BM87" s="218" t="s">
        <v>83</v>
      </c>
    </row>
    <row r="88" s="2" customFormat="1">
      <c r="A88" s="40"/>
      <c r="B88" s="41"/>
      <c r="C88" s="42"/>
      <c r="D88" s="220" t="s">
        <v>125</v>
      </c>
      <c r="E88" s="42"/>
      <c r="F88" s="221" t="s">
        <v>298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125</v>
      </c>
      <c r="AU88" s="19" t="s">
        <v>83</v>
      </c>
    </row>
    <row r="89" s="15" customFormat="1">
      <c r="A89" s="15"/>
      <c r="B89" s="249"/>
      <c r="C89" s="250"/>
      <c r="D89" s="220" t="s">
        <v>128</v>
      </c>
      <c r="E89" s="251" t="s">
        <v>19</v>
      </c>
      <c r="F89" s="252" t="s">
        <v>300</v>
      </c>
      <c r="G89" s="250"/>
      <c r="H89" s="251" t="s">
        <v>19</v>
      </c>
      <c r="I89" s="253"/>
      <c r="J89" s="250"/>
      <c r="K89" s="250"/>
      <c r="L89" s="254"/>
      <c r="M89" s="255"/>
      <c r="N89" s="256"/>
      <c r="O89" s="256"/>
      <c r="P89" s="256"/>
      <c r="Q89" s="256"/>
      <c r="R89" s="256"/>
      <c r="S89" s="256"/>
      <c r="T89" s="257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8" t="s">
        <v>128</v>
      </c>
      <c r="AU89" s="258" t="s">
        <v>83</v>
      </c>
      <c r="AV89" s="15" t="s">
        <v>81</v>
      </c>
      <c r="AW89" s="15" t="s">
        <v>35</v>
      </c>
      <c r="AX89" s="15" t="s">
        <v>73</v>
      </c>
      <c r="AY89" s="258" t="s">
        <v>117</v>
      </c>
    </row>
    <row r="90" s="15" customFormat="1">
      <c r="A90" s="15"/>
      <c r="B90" s="249"/>
      <c r="C90" s="250"/>
      <c r="D90" s="220" t="s">
        <v>128</v>
      </c>
      <c r="E90" s="251" t="s">
        <v>19</v>
      </c>
      <c r="F90" s="252" t="s">
        <v>301</v>
      </c>
      <c r="G90" s="250"/>
      <c r="H90" s="251" t="s">
        <v>19</v>
      </c>
      <c r="I90" s="253"/>
      <c r="J90" s="250"/>
      <c r="K90" s="250"/>
      <c r="L90" s="254"/>
      <c r="M90" s="255"/>
      <c r="N90" s="256"/>
      <c r="O90" s="256"/>
      <c r="P90" s="256"/>
      <c r="Q90" s="256"/>
      <c r="R90" s="256"/>
      <c r="S90" s="256"/>
      <c r="T90" s="257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8" t="s">
        <v>128</v>
      </c>
      <c r="AU90" s="258" t="s">
        <v>83</v>
      </c>
      <c r="AV90" s="15" t="s">
        <v>81</v>
      </c>
      <c r="AW90" s="15" t="s">
        <v>35</v>
      </c>
      <c r="AX90" s="15" t="s">
        <v>73</v>
      </c>
      <c r="AY90" s="258" t="s">
        <v>117</v>
      </c>
    </row>
    <row r="91" s="15" customFormat="1">
      <c r="A91" s="15"/>
      <c r="B91" s="249"/>
      <c r="C91" s="250"/>
      <c r="D91" s="220" t="s">
        <v>128</v>
      </c>
      <c r="E91" s="251" t="s">
        <v>19</v>
      </c>
      <c r="F91" s="252" t="s">
        <v>302</v>
      </c>
      <c r="G91" s="250"/>
      <c r="H91" s="251" t="s">
        <v>19</v>
      </c>
      <c r="I91" s="253"/>
      <c r="J91" s="250"/>
      <c r="K91" s="250"/>
      <c r="L91" s="254"/>
      <c r="M91" s="255"/>
      <c r="N91" s="256"/>
      <c r="O91" s="256"/>
      <c r="P91" s="256"/>
      <c r="Q91" s="256"/>
      <c r="R91" s="256"/>
      <c r="S91" s="256"/>
      <c r="T91" s="257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8" t="s">
        <v>128</v>
      </c>
      <c r="AU91" s="258" t="s">
        <v>83</v>
      </c>
      <c r="AV91" s="15" t="s">
        <v>81</v>
      </c>
      <c r="AW91" s="15" t="s">
        <v>35</v>
      </c>
      <c r="AX91" s="15" t="s">
        <v>73</v>
      </c>
      <c r="AY91" s="258" t="s">
        <v>117</v>
      </c>
    </row>
    <row r="92" s="15" customFormat="1">
      <c r="A92" s="15"/>
      <c r="B92" s="249"/>
      <c r="C92" s="250"/>
      <c r="D92" s="220" t="s">
        <v>128</v>
      </c>
      <c r="E92" s="251" t="s">
        <v>19</v>
      </c>
      <c r="F92" s="252" t="s">
        <v>303</v>
      </c>
      <c r="G92" s="250"/>
      <c r="H92" s="251" t="s">
        <v>19</v>
      </c>
      <c r="I92" s="253"/>
      <c r="J92" s="250"/>
      <c r="K92" s="250"/>
      <c r="L92" s="254"/>
      <c r="M92" s="255"/>
      <c r="N92" s="256"/>
      <c r="O92" s="256"/>
      <c r="P92" s="256"/>
      <c r="Q92" s="256"/>
      <c r="R92" s="256"/>
      <c r="S92" s="256"/>
      <c r="T92" s="257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8" t="s">
        <v>128</v>
      </c>
      <c r="AU92" s="258" t="s">
        <v>83</v>
      </c>
      <c r="AV92" s="15" t="s">
        <v>81</v>
      </c>
      <c r="AW92" s="15" t="s">
        <v>35</v>
      </c>
      <c r="AX92" s="15" t="s">
        <v>73</v>
      </c>
      <c r="AY92" s="258" t="s">
        <v>117</v>
      </c>
    </row>
    <row r="93" s="15" customFormat="1">
      <c r="A93" s="15"/>
      <c r="B93" s="249"/>
      <c r="C93" s="250"/>
      <c r="D93" s="220" t="s">
        <v>128</v>
      </c>
      <c r="E93" s="251" t="s">
        <v>19</v>
      </c>
      <c r="F93" s="252" t="s">
        <v>304</v>
      </c>
      <c r="G93" s="250"/>
      <c r="H93" s="251" t="s">
        <v>19</v>
      </c>
      <c r="I93" s="253"/>
      <c r="J93" s="250"/>
      <c r="K93" s="250"/>
      <c r="L93" s="254"/>
      <c r="M93" s="255"/>
      <c r="N93" s="256"/>
      <c r="O93" s="256"/>
      <c r="P93" s="256"/>
      <c r="Q93" s="256"/>
      <c r="R93" s="256"/>
      <c r="S93" s="256"/>
      <c r="T93" s="257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8" t="s">
        <v>128</v>
      </c>
      <c r="AU93" s="258" t="s">
        <v>83</v>
      </c>
      <c r="AV93" s="15" t="s">
        <v>81</v>
      </c>
      <c r="AW93" s="15" t="s">
        <v>35</v>
      </c>
      <c r="AX93" s="15" t="s">
        <v>73</v>
      </c>
      <c r="AY93" s="258" t="s">
        <v>117</v>
      </c>
    </row>
    <row r="94" s="15" customFormat="1">
      <c r="A94" s="15"/>
      <c r="B94" s="249"/>
      <c r="C94" s="250"/>
      <c r="D94" s="220" t="s">
        <v>128</v>
      </c>
      <c r="E94" s="251" t="s">
        <v>19</v>
      </c>
      <c r="F94" s="252" t="s">
        <v>305</v>
      </c>
      <c r="G94" s="250"/>
      <c r="H94" s="251" t="s">
        <v>19</v>
      </c>
      <c r="I94" s="253"/>
      <c r="J94" s="250"/>
      <c r="K94" s="250"/>
      <c r="L94" s="254"/>
      <c r="M94" s="255"/>
      <c r="N94" s="256"/>
      <c r="O94" s="256"/>
      <c r="P94" s="256"/>
      <c r="Q94" s="256"/>
      <c r="R94" s="256"/>
      <c r="S94" s="256"/>
      <c r="T94" s="257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8" t="s">
        <v>128</v>
      </c>
      <c r="AU94" s="258" t="s">
        <v>83</v>
      </c>
      <c r="AV94" s="15" t="s">
        <v>81</v>
      </c>
      <c r="AW94" s="15" t="s">
        <v>35</v>
      </c>
      <c r="AX94" s="15" t="s">
        <v>73</v>
      </c>
      <c r="AY94" s="258" t="s">
        <v>117</v>
      </c>
    </row>
    <row r="95" s="15" customFormat="1">
      <c r="A95" s="15"/>
      <c r="B95" s="249"/>
      <c r="C95" s="250"/>
      <c r="D95" s="220" t="s">
        <v>128</v>
      </c>
      <c r="E95" s="251" t="s">
        <v>19</v>
      </c>
      <c r="F95" s="252" t="s">
        <v>306</v>
      </c>
      <c r="G95" s="250"/>
      <c r="H95" s="251" t="s">
        <v>19</v>
      </c>
      <c r="I95" s="253"/>
      <c r="J95" s="250"/>
      <c r="K95" s="250"/>
      <c r="L95" s="254"/>
      <c r="M95" s="255"/>
      <c r="N95" s="256"/>
      <c r="O95" s="256"/>
      <c r="P95" s="256"/>
      <c r="Q95" s="256"/>
      <c r="R95" s="256"/>
      <c r="S95" s="256"/>
      <c r="T95" s="257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8" t="s">
        <v>128</v>
      </c>
      <c r="AU95" s="258" t="s">
        <v>83</v>
      </c>
      <c r="AV95" s="15" t="s">
        <v>81</v>
      </c>
      <c r="AW95" s="15" t="s">
        <v>35</v>
      </c>
      <c r="AX95" s="15" t="s">
        <v>73</v>
      </c>
      <c r="AY95" s="258" t="s">
        <v>117</v>
      </c>
    </row>
    <row r="96" s="15" customFormat="1">
      <c r="A96" s="15"/>
      <c r="B96" s="249"/>
      <c r="C96" s="250"/>
      <c r="D96" s="220" t="s">
        <v>128</v>
      </c>
      <c r="E96" s="251" t="s">
        <v>19</v>
      </c>
      <c r="F96" s="252" t="s">
        <v>307</v>
      </c>
      <c r="G96" s="250"/>
      <c r="H96" s="251" t="s">
        <v>19</v>
      </c>
      <c r="I96" s="253"/>
      <c r="J96" s="250"/>
      <c r="K96" s="250"/>
      <c r="L96" s="254"/>
      <c r="M96" s="255"/>
      <c r="N96" s="256"/>
      <c r="O96" s="256"/>
      <c r="P96" s="256"/>
      <c r="Q96" s="256"/>
      <c r="R96" s="256"/>
      <c r="S96" s="256"/>
      <c r="T96" s="257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8" t="s">
        <v>128</v>
      </c>
      <c r="AU96" s="258" t="s">
        <v>83</v>
      </c>
      <c r="AV96" s="15" t="s">
        <v>81</v>
      </c>
      <c r="AW96" s="15" t="s">
        <v>35</v>
      </c>
      <c r="AX96" s="15" t="s">
        <v>73</v>
      </c>
      <c r="AY96" s="258" t="s">
        <v>117</v>
      </c>
    </row>
    <row r="97" s="15" customFormat="1">
      <c r="A97" s="15"/>
      <c r="B97" s="249"/>
      <c r="C97" s="250"/>
      <c r="D97" s="220" t="s">
        <v>128</v>
      </c>
      <c r="E97" s="251" t="s">
        <v>19</v>
      </c>
      <c r="F97" s="252" t="s">
        <v>308</v>
      </c>
      <c r="G97" s="250"/>
      <c r="H97" s="251" t="s">
        <v>19</v>
      </c>
      <c r="I97" s="253"/>
      <c r="J97" s="250"/>
      <c r="K97" s="250"/>
      <c r="L97" s="254"/>
      <c r="M97" s="255"/>
      <c r="N97" s="256"/>
      <c r="O97" s="256"/>
      <c r="P97" s="256"/>
      <c r="Q97" s="256"/>
      <c r="R97" s="256"/>
      <c r="S97" s="256"/>
      <c r="T97" s="25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128</v>
      </c>
      <c r="AU97" s="258" t="s">
        <v>83</v>
      </c>
      <c r="AV97" s="15" t="s">
        <v>81</v>
      </c>
      <c r="AW97" s="15" t="s">
        <v>35</v>
      </c>
      <c r="AX97" s="15" t="s">
        <v>73</v>
      </c>
      <c r="AY97" s="258" t="s">
        <v>117</v>
      </c>
    </row>
    <row r="98" s="15" customFormat="1">
      <c r="A98" s="15"/>
      <c r="B98" s="249"/>
      <c r="C98" s="250"/>
      <c r="D98" s="220" t="s">
        <v>128</v>
      </c>
      <c r="E98" s="251" t="s">
        <v>19</v>
      </c>
      <c r="F98" s="252" t="s">
        <v>309</v>
      </c>
      <c r="G98" s="250"/>
      <c r="H98" s="251" t="s">
        <v>19</v>
      </c>
      <c r="I98" s="253"/>
      <c r="J98" s="250"/>
      <c r="K98" s="250"/>
      <c r="L98" s="254"/>
      <c r="M98" s="255"/>
      <c r="N98" s="256"/>
      <c r="O98" s="256"/>
      <c r="P98" s="256"/>
      <c r="Q98" s="256"/>
      <c r="R98" s="256"/>
      <c r="S98" s="256"/>
      <c r="T98" s="257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8" t="s">
        <v>128</v>
      </c>
      <c r="AU98" s="258" t="s">
        <v>83</v>
      </c>
      <c r="AV98" s="15" t="s">
        <v>81</v>
      </c>
      <c r="AW98" s="15" t="s">
        <v>35</v>
      </c>
      <c r="AX98" s="15" t="s">
        <v>73</v>
      </c>
      <c r="AY98" s="258" t="s">
        <v>117</v>
      </c>
    </row>
    <row r="99" s="15" customFormat="1">
      <c r="A99" s="15"/>
      <c r="B99" s="249"/>
      <c r="C99" s="250"/>
      <c r="D99" s="220" t="s">
        <v>128</v>
      </c>
      <c r="E99" s="251" t="s">
        <v>19</v>
      </c>
      <c r="F99" s="252" t="s">
        <v>310</v>
      </c>
      <c r="G99" s="250"/>
      <c r="H99" s="251" t="s">
        <v>19</v>
      </c>
      <c r="I99" s="253"/>
      <c r="J99" s="250"/>
      <c r="K99" s="250"/>
      <c r="L99" s="254"/>
      <c r="M99" s="255"/>
      <c r="N99" s="256"/>
      <c r="O99" s="256"/>
      <c r="P99" s="256"/>
      <c r="Q99" s="256"/>
      <c r="R99" s="256"/>
      <c r="S99" s="256"/>
      <c r="T99" s="257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8" t="s">
        <v>128</v>
      </c>
      <c r="AU99" s="258" t="s">
        <v>83</v>
      </c>
      <c r="AV99" s="15" t="s">
        <v>81</v>
      </c>
      <c r="AW99" s="15" t="s">
        <v>35</v>
      </c>
      <c r="AX99" s="15" t="s">
        <v>73</v>
      </c>
      <c r="AY99" s="258" t="s">
        <v>117</v>
      </c>
    </row>
    <row r="100" s="13" customFormat="1">
      <c r="A100" s="13"/>
      <c r="B100" s="227"/>
      <c r="C100" s="228"/>
      <c r="D100" s="220" t="s">
        <v>128</v>
      </c>
      <c r="E100" s="229" t="s">
        <v>19</v>
      </c>
      <c r="F100" s="230" t="s">
        <v>81</v>
      </c>
      <c r="G100" s="228"/>
      <c r="H100" s="231">
        <v>1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128</v>
      </c>
      <c r="AU100" s="237" t="s">
        <v>83</v>
      </c>
      <c r="AV100" s="13" t="s">
        <v>83</v>
      </c>
      <c r="AW100" s="13" t="s">
        <v>35</v>
      </c>
      <c r="AX100" s="13" t="s">
        <v>73</v>
      </c>
      <c r="AY100" s="237" t="s">
        <v>117</v>
      </c>
    </row>
    <row r="101" s="14" customFormat="1">
      <c r="A101" s="14"/>
      <c r="B101" s="238"/>
      <c r="C101" s="239"/>
      <c r="D101" s="220" t="s">
        <v>128</v>
      </c>
      <c r="E101" s="240" t="s">
        <v>19</v>
      </c>
      <c r="F101" s="241" t="s">
        <v>130</v>
      </c>
      <c r="G101" s="239"/>
      <c r="H101" s="242">
        <v>1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128</v>
      </c>
      <c r="AU101" s="248" t="s">
        <v>83</v>
      </c>
      <c r="AV101" s="14" t="s">
        <v>124</v>
      </c>
      <c r="AW101" s="14" t="s">
        <v>35</v>
      </c>
      <c r="AX101" s="14" t="s">
        <v>81</v>
      </c>
      <c r="AY101" s="248" t="s">
        <v>117</v>
      </c>
    </row>
    <row r="102" s="2" customFormat="1" ht="16.5" customHeight="1">
      <c r="A102" s="40"/>
      <c r="B102" s="41"/>
      <c r="C102" s="207" t="s">
        <v>83</v>
      </c>
      <c r="D102" s="207" t="s">
        <v>119</v>
      </c>
      <c r="E102" s="208" t="s">
        <v>311</v>
      </c>
      <c r="F102" s="209" t="s">
        <v>312</v>
      </c>
      <c r="G102" s="210" t="s">
        <v>299</v>
      </c>
      <c r="H102" s="211">
        <v>1</v>
      </c>
      <c r="I102" s="212"/>
      <c r="J102" s="213">
        <f>ROUND(I102*H102,2)</f>
        <v>0</v>
      </c>
      <c r="K102" s="209" t="s">
        <v>19</v>
      </c>
      <c r="L102" s="46"/>
      <c r="M102" s="214" t="s">
        <v>19</v>
      </c>
      <c r="N102" s="215" t="s">
        <v>46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124</v>
      </c>
      <c r="AT102" s="218" t="s">
        <v>119</v>
      </c>
      <c r="AU102" s="218" t="s">
        <v>83</v>
      </c>
      <c r="AY102" s="19" t="s">
        <v>117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124</v>
      </c>
      <c r="BK102" s="219">
        <f>ROUND(I102*H102,2)</f>
        <v>0</v>
      </c>
      <c r="BL102" s="19" t="s">
        <v>124</v>
      </c>
      <c r="BM102" s="218" t="s">
        <v>124</v>
      </c>
    </row>
    <row r="103" s="2" customFormat="1">
      <c r="A103" s="40"/>
      <c r="B103" s="41"/>
      <c r="C103" s="42"/>
      <c r="D103" s="220" t="s">
        <v>125</v>
      </c>
      <c r="E103" s="42"/>
      <c r="F103" s="221" t="s">
        <v>312</v>
      </c>
      <c r="G103" s="42"/>
      <c r="H103" s="42"/>
      <c r="I103" s="222"/>
      <c r="J103" s="42"/>
      <c r="K103" s="42"/>
      <c r="L103" s="46"/>
      <c r="M103" s="223"/>
      <c r="N103" s="224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125</v>
      </c>
      <c r="AU103" s="19" t="s">
        <v>83</v>
      </c>
    </row>
    <row r="104" s="15" customFormat="1">
      <c r="A104" s="15"/>
      <c r="B104" s="249"/>
      <c r="C104" s="250"/>
      <c r="D104" s="220" t="s">
        <v>128</v>
      </c>
      <c r="E104" s="251" t="s">
        <v>19</v>
      </c>
      <c r="F104" s="252" t="s">
        <v>313</v>
      </c>
      <c r="G104" s="250"/>
      <c r="H104" s="251" t="s">
        <v>19</v>
      </c>
      <c r="I104" s="253"/>
      <c r="J104" s="250"/>
      <c r="K104" s="250"/>
      <c r="L104" s="254"/>
      <c r="M104" s="255"/>
      <c r="N104" s="256"/>
      <c r="O104" s="256"/>
      <c r="P104" s="256"/>
      <c r="Q104" s="256"/>
      <c r="R104" s="256"/>
      <c r="S104" s="256"/>
      <c r="T104" s="25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128</v>
      </c>
      <c r="AU104" s="258" t="s">
        <v>83</v>
      </c>
      <c r="AV104" s="15" t="s">
        <v>81</v>
      </c>
      <c r="AW104" s="15" t="s">
        <v>35</v>
      </c>
      <c r="AX104" s="15" t="s">
        <v>73</v>
      </c>
      <c r="AY104" s="258" t="s">
        <v>117</v>
      </c>
    </row>
    <row r="105" s="13" customFormat="1">
      <c r="A105" s="13"/>
      <c r="B105" s="227"/>
      <c r="C105" s="228"/>
      <c r="D105" s="220" t="s">
        <v>128</v>
      </c>
      <c r="E105" s="229" t="s">
        <v>19</v>
      </c>
      <c r="F105" s="230" t="s">
        <v>81</v>
      </c>
      <c r="G105" s="228"/>
      <c r="H105" s="231">
        <v>1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128</v>
      </c>
      <c r="AU105" s="237" t="s">
        <v>83</v>
      </c>
      <c r="AV105" s="13" t="s">
        <v>83</v>
      </c>
      <c r="AW105" s="13" t="s">
        <v>35</v>
      </c>
      <c r="AX105" s="13" t="s">
        <v>73</v>
      </c>
      <c r="AY105" s="237" t="s">
        <v>117</v>
      </c>
    </row>
    <row r="106" s="14" customFormat="1">
      <c r="A106" s="14"/>
      <c r="B106" s="238"/>
      <c r="C106" s="239"/>
      <c r="D106" s="220" t="s">
        <v>128</v>
      </c>
      <c r="E106" s="240" t="s">
        <v>19</v>
      </c>
      <c r="F106" s="241" t="s">
        <v>130</v>
      </c>
      <c r="G106" s="239"/>
      <c r="H106" s="242">
        <v>1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128</v>
      </c>
      <c r="AU106" s="248" t="s">
        <v>83</v>
      </c>
      <c r="AV106" s="14" t="s">
        <v>124</v>
      </c>
      <c r="AW106" s="14" t="s">
        <v>35</v>
      </c>
      <c r="AX106" s="14" t="s">
        <v>81</v>
      </c>
      <c r="AY106" s="248" t="s">
        <v>117</v>
      </c>
    </row>
    <row r="107" s="2" customFormat="1" ht="16.5" customHeight="1">
      <c r="A107" s="40"/>
      <c r="B107" s="41"/>
      <c r="C107" s="207" t="s">
        <v>134</v>
      </c>
      <c r="D107" s="207" t="s">
        <v>119</v>
      </c>
      <c r="E107" s="208" t="s">
        <v>314</v>
      </c>
      <c r="F107" s="209" t="s">
        <v>315</v>
      </c>
      <c r="G107" s="210" t="s">
        <v>299</v>
      </c>
      <c r="H107" s="211">
        <v>1</v>
      </c>
      <c r="I107" s="212"/>
      <c r="J107" s="213">
        <f>ROUND(I107*H107,2)</f>
        <v>0</v>
      </c>
      <c r="K107" s="209" t="s">
        <v>19</v>
      </c>
      <c r="L107" s="46"/>
      <c r="M107" s="214" t="s">
        <v>19</v>
      </c>
      <c r="N107" s="215" t="s">
        <v>46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124</v>
      </c>
      <c r="AT107" s="218" t="s">
        <v>119</v>
      </c>
      <c r="AU107" s="218" t="s">
        <v>83</v>
      </c>
      <c r="AY107" s="19" t="s">
        <v>117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124</v>
      </c>
      <c r="BK107" s="219">
        <f>ROUND(I107*H107,2)</f>
        <v>0</v>
      </c>
      <c r="BL107" s="19" t="s">
        <v>124</v>
      </c>
      <c r="BM107" s="218" t="s">
        <v>137</v>
      </c>
    </row>
    <row r="108" s="2" customFormat="1">
      <c r="A108" s="40"/>
      <c r="B108" s="41"/>
      <c r="C108" s="42"/>
      <c r="D108" s="220" t="s">
        <v>125</v>
      </c>
      <c r="E108" s="42"/>
      <c r="F108" s="221" t="s">
        <v>315</v>
      </c>
      <c r="G108" s="42"/>
      <c r="H108" s="42"/>
      <c r="I108" s="222"/>
      <c r="J108" s="42"/>
      <c r="K108" s="42"/>
      <c r="L108" s="46"/>
      <c r="M108" s="223"/>
      <c r="N108" s="224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125</v>
      </c>
      <c r="AU108" s="19" t="s">
        <v>83</v>
      </c>
    </row>
    <row r="109" s="15" customFormat="1">
      <c r="A109" s="15"/>
      <c r="B109" s="249"/>
      <c r="C109" s="250"/>
      <c r="D109" s="220" t="s">
        <v>128</v>
      </c>
      <c r="E109" s="251" t="s">
        <v>19</v>
      </c>
      <c r="F109" s="252" t="s">
        <v>316</v>
      </c>
      <c r="G109" s="250"/>
      <c r="H109" s="251" t="s">
        <v>19</v>
      </c>
      <c r="I109" s="253"/>
      <c r="J109" s="250"/>
      <c r="K109" s="250"/>
      <c r="L109" s="254"/>
      <c r="M109" s="255"/>
      <c r="N109" s="256"/>
      <c r="O109" s="256"/>
      <c r="P109" s="256"/>
      <c r="Q109" s="256"/>
      <c r="R109" s="256"/>
      <c r="S109" s="256"/>
      <c r="T109" s="25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128</v>
      </c>
      <c r="AU109" s="258" t="s">
        <v>83</v>
      </c>
      <c r="AV109" s="15" t="s">
        <v>81</v>
      </c>
      <c r="AW109" s="15" t="s">
        <v>35</v>
      </c>
      <c r="AX109" s="15" t="s">
        <v>73</v>
      </c>
      <c r="AY109" s="258" t="s">
        <v>117</v>
      </c>
    </row>
    <row r="110" s="15" customFormat="1">
      <c r="A110" s="15"/>
      <c r="B110" s="249"/>
      <c r="C110" s="250"/>
      <c r="D110" s="220" t="s">
        <v>128</v>
      </c>
      <c r="E110" s="251" t="s">
        <v>19</v>
      </c>
      <c r="F110" s="252" t="s">
        <v>317</v>
      </c>
      <c r="G110" s="250"/>
      <c r="H110" s="251" t="s">
        <v>19</v>
      </c>
      <c r="I110" s="253"/>
      <c r="J110" s="250"/>
      <c r="K110" s="250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128</v>
      </c>
      <c r="AU110" s="258" t="s">
        <v>83</v>
      </c>
      <c r="AV110" s="15" t="s">
        <v>81</v>
      </c>
      <c r="AW110" s="15" t="s">
        <v>35</v>
      </c>
      <c r="AX110" s="15" t="s">
        <v>73</v>
      </c>
      <c r="AY110" s="258" t="s">
        <v>117</v>
      </c>
    </row>
    <row r="111" s="15" customFormat="1">
      <c r="A111" s="15"/>
      <c r="B111" s="249"/>
      <c r="C111" s="250"/>
      <c r="D111" s="220" t="s">
        <v>128</v>
      </c>
      <c r="E111" s="251" t="s">
        <v>19</v>
      </c>
      <c r="F111" s="252" t="s">
        <v>318</v>
      </c>
      <c r="G111" s="250"/>
      <c r="H111" s="251" t="s">
        <v>19</v>
      </c>
      <c r="I111" s="253"/>
      <c r="J111" s="250"/>
      <c r="K111" s="250"/>
      <c r="L111" s="254"/>
      <c r="M111" s="255"/>
      <c r="N111" s="256"/>
      <c r="O111" s="256"/>
      <c r="P111" s="256"/>
      <c r="Q111" s="256"/>
      <c r="R111" s="256"/>
      <c r="S111" s="256"/>
      <c r="T111" s="25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128</v>
      </c>
      <c r="AU111" s="258" t="s">
        <v>83</v>
      </c>
      <c r="AV111" s="15" t="s">
        <v>81</v>
      </c>
      <c r="AW111" s="15" t="s">
        <v>35</v>
      </c>
      <c r="AX111" s="15" t="s">
        <v>73</v>
      </c>
      <c r="AY111" s="258" t="s">
        <v>117</v>
      </c>
    </row>
    <row r="112" s="15" customFormat="1">
      <c r="A112" s="15"/>
      <c r="B112" s="249"/>
      <c r="C112" s="250"/>
      <c r="D112" s="220" t="s">
        <v>128</v>
      </c>
      <c r="E112" s="251" t="s">
        <v>19</v>
      </c>
      <c r="F112" s="252" t="s">
        <v>319</v>
      </c>
      <c r="G112" s="250"/>
      <c r="H112" s="251" t="s">
        <v>19</v>
      </c>
      <c r="I112" s="253"/>
      <c r="J112" s="250"/>
      <c r="K112" s="250"/>
      <c r="L112" s="254"/>
      <c r="M112" s="255"/>
      <c r="N112" s="256"/>
      <c r="O112" s="256"/>
      <c r="P112" s="256"/>
      <c r="Q112" s="256"/>
      <c r="R112" s="256"/>
      <c r="S112" s="256"/>
      <c r="T112" s="25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8" t="s">
        <v>128</v>
      </c>
      <c r="AU112" s="258" t="s">
        <v>83</v>
      </c>
      <c r="AV112" s="15" t="s">
        <v>81</v>
      </c>
      <c r="AW112" s="15" t="s">
        <v>35</v>
      </c>
      <c r="AX112" s="15" t="s">
        <v>73</v>
      </c>
      <c r="AY112" s="258" t="s">
        <v>117</v>
      </c>
    </row>
    <row r="113" s="15" customFormat="1">
      <c r="A113" s="15"/>
      <c r="B113" s="249"/>
      <c r="C113" s="250"/>
      <c r="D113" s="220" t="s">
        <v>128</v>
      </c>
      <c r="E113" s="251" t="s">
        <v>19</v>
      </c>
      <c r="F113" s="252" t="s">
        <v>320</v>
      </c>
      <c r="G113" s="250"/>
      <c r="H113" s="251" t="s">
        <v>19</v>
      </c>
      <c r="I113" s="253"/>
      <c r="J113" s="250"/>
      <c r="K113" s="250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128</v>
      </c>
      <c r="AU113" s="258" t="s">
        <v>83</v>
      </c>
      <c r="AV113" s="15" t="s">
        <v>81</v>
      </c>
      <c r="AW113" s="15" t="s">
        <v>35</v>
      </c>
      <c r="AX113" s="15" t="s">
        <v>73</v>
      </c>
      <c r="AY113" s="258" t="s">
        <v>117</v>
      </c>
    </row>
    <row r="114" s="13" customFormat="1">
      <c r="A114" s="13"/>
      <c r="B114" s="227"/>
      <c r="C114" s="228"/>
      <c r="D114" s="220" t="s">
        <v>128</v>
      </c>
      <c r="E114" s="229" t="s">
        <v>19</v>
      </c>
      <c r="F114" s="230" t="s">
        <v>81</v>
      </c>
      <c r="G114" s="228"/>
      <c r="H114" s="231">
        <v>1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128</v>
      </c>
      <c r="AU114" s="237" t="s">
        <v>83</v>
      </c>
      <c r="AV114" s="13" t="s">
        <v>83</v>
      </c>
      <c r="AW114" s="13" t="s">
        <v>35</v>
      </c>
      <c r="AX114" s="13" t="s">
        <v>73</v>
      </c>
      <c r="AY114" s="237" t="s">
        <v>117</v>
      </c>
    </row>
    <row r="115" s="14" customFormat="1">
      <c r="A115" s="14"/>
      <c r="B115" s="238"/>
      <c r="C115" s="239"/>
      <c r="D115" s="220" t="s">
        <v>128</v>
      </c>
      <c r="E115" s="240" t="s">
        <v>19</v>
      </c>
      <c r="F115" s="241" t="s">
        <v>130</v>
      </c>
      <c r="G115" s="239"/>
      <c r="H115" s="242">
        <v>1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128</v>
      </c>
      <c r="AU115" s="248" t="s">
        <v>83</v>
      </c>
      <c r="AV115" s="14" t="s">
        <v>124</v>
      </c>
      <c r="AW115" s="14" t="s">
        <v>35</v>
      </c>
      <c r="AX115" s="14" t="s">
        <v>81</v>
      </c>
      <c r="AY115" s="248" t="s">
        <v>117</v>
      </c>
    </row>
    <row r="116" s="2" customFormat="1" ht="24.15" customHeight="1">
      <c r="A116" s="40"/>
      <c r="B116" s="41"/>
      <c r="C116" s="207" t="s">
        <v>124</v>
      </c>
      <c r="D116" s="207" t="s">
        <v>119</v>
      </c>
      <c r="E116" s="208" t="s">
        <v>321</v>
      </c>
      <c r="F116" s="209" t="s">
        <v>322</v>
      </c>
      <c r="G116" s="210" t="s">
        <v>299</v>
      </c>
      <c r="H116" s="211">
        <v>1</v>
      </c>
      <c r="I116" s="212"/>
      <c r="J116" s="213">
        <f>ROUND(I116*H116,2)</f>
        <v>0</v>
      </c>
      <c r="K116" s="209" t="s">
        <v>19</v>
      </c>
      <c r="L116" s="46"/>
      <c r="M116" s="214" t="s">
        <v>19</v>
      </c>
      <c r="N116" s="215" t="s">
        <v>46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124</v>
      </c>
      <c r="AT116" s="218" t="s">
        <v>119</v>
      </c>
      <c r="AU116" s="218" t="s">
        <v>83</v>
      </c>
      <c r="AY116" s="19" t="s">
        <v>117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124</v>
      </c>
      <c r="BK116" s="219">
        <f>ROUND(I116*H116,2)</f>
        <v>0</v>
      </c>
      <c r="BL116" s="19" t="s">
        <v>124</v>
      </c>
      <c r="BM116" s="218" t="s">
        <v>142</v>
      </c>
    </row>
    <row r="117" s="2" customFormat="1">
      <c r="A117" s="40"/>
      <c r="B117" s="41"/>
      <c r="C117" s="42"/>
      <c r="D117" s="220" t="s">
        <v>125</v>
      </c>
      <c r="E117" s="42"/>
      <c r="F117" s="221" t="s">
        <v>322</v>
      </c>
      <c r="G117" s="42"/>
      <c r="H117" s="42"/>
      <c r="I117" s="222"/>
      <c r="J117" s="42"/>
      <c r="K117" s="42"/>
      <c r="L117" s="46"/>
      <c r="M117" s="223"/>
      <c r="N117" s="224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125</v>
      </c>
      <c r="AU117" s="19" t="s">
        <v>83</v>
      </c>
    </row>
    <row r="118" s="15" customFormat="1">
      <c r="A118" s="15"/>
      <c r="B118" s="249"/>
      <c r="C118" s="250"/>
      <c r="D118" s="220" t="s">
        <v>128</v>
      </c>
      <c r="E118" s="251" t="s">
        <v>19</v>
      </c>
      <c r="F118" s="252" t="s">
        <v>323</v>
      </c>
      <c r="G118" s="250"/>
      <c r="H118" s="251" t="s">
        <v>19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128</v>
      </c>
      <c r="AU118" s="258" t="s">
        <v>83</v>
      </c>
      <c r="AV118" s="15" t="s">
        <v>81</v>
      </c>
      <c r="AW118" s="15" t="s">
        <v>35</v>
      </c>
      <c r="AX118" s="15" t="s">
        <v>73</v>
      </c>
      <c r="AY118" s="258" t="s">
        <v>117</v>
      </c>
    </row>
    <row r="119" s="13" customFormat="1">
      <c r="A119" s="13"/>
      <c r="B119" s="227"/>
      <c r="C119" s="228"/>
      <c r="D119" s="220" t="s">
        <v>128</v>
      </c>
      <c r="E119" s="229" t="s">
        <v>19</v>
      </c>
      <c r="F119" s="230" t="s">
        <v>81</v>
      </c>
      <c r="G119" s="228"/>
      <c r="H119" s="231">
        <v>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128</v>
      </c>
      <c r="AU119" s="237" t="s">
        <v>83</v>
      </c>
      <c r="AV119" s="13" t="s">
        <v>83</v>
      </c>
      <c r="AW119" s="13" t="s">
        <v>35</v>
      </c>
      <c r="AX119" s="13" t="s">
        <v>73</v>
      </c>
      <c r="AY119" s="237" t="s">
        <v>117</v>
      </c>
    </row>
    <row r="120" s="14" customFormat="1">
      <c r="A120" s="14"/>
      <c r="B120" s="238"/>
      <c r="C120" s="239"/>
      <c r="D120" s="220" t="s">
        <v>128</v>
      </c>
      <c r="E120" s="240" t="s">
        <v>19</v>
      </c>
      <c r="F120" s="241" t="s">
        <v>130</v>
      </c>
      <c r="G120" s="239"/>
      <c r="H120" s="242">
        <v>1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128</v>
      </c>
      <c r="AU120" s="248" t="s">
        <v>83</v>
      </c>
      <c r="AV120" s="14" t="s">
        <v>124</v>
      </c>
      <c r="AW120" s="14" t="s">
        <v>35</v>
      </c>
      <c r="AX120" s="14" t="s">
        <v>81</v>
      </c>
      <c r="AY120" s="248" t="s">
        <v>117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324</v>
      </c>
      <c r="F121" s="205" t="s">
        <v>325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SUM(P122:P142)</f>
        <v>0</v>
      </c>
      <c r="Q121" s="199"/>
      <c r="R121" s="200">
        <f>SUM(R122:R142)</f>
        <v>0</v>
      </c>
      <c r="S121" s="199"/>
      <c r="T121" s="201">
        <f>SUM(T122:T142)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81</v>
      </c>
      <c r="AT121" s="203" t="s">
        <v>72</v>
      </c>
      <c r="AU121" s="203" t="s">
        <v>81</v>
      </c>
      <c r="AY121" s="202" t="s">
        <v>117</v>
      </c>
      <c r="BK121" s="204">
        <f>SUM(BK122:BK142)</f>
        <v>0</v>
      </c>
    </row>
    <row r="122" s="2" customFormat="1" ht="16.5" customHeight="1">
      <c r="A122" s="40"/>
      <c r="B122" s="41"/>
      <c r="C122" s="207" t="s">
        <v>146</v>
      </c>
      <c r="D122" s="207" t="s">
        <v>119</v>
      </c>
      <c r="E122" s="208" t="s">
        <v>326</v>
      </c>
      <c r="F122" s="209" t="s">
        <v>327</v>
      </c>
      <c r="G122" s="210" t="s">
        <v>328</v>
      </c>
      <c r="H122" s="211">
        <v>1</v>
      </c>
      <c r="I122" s="212"/>
      <c r="J122" s="213">
        <f>ROUND(I122*H122,2)</f>
        <v>0</v>
      </c>
      <c r="K122" s="209" t="s">
        <v>19</v>
      </c>
      <c r="L122" s="46"/>
      <c r="M122" s="214" t="s">
        <v>19</v>
      </c>
      <c r="N122" s="215" t="s">
        <v>46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124</v>
      </c>
      <c r="AT122" s="218" t="s">
        <v>119</v>
      </c>
      <c r="AU122" s="218" t="s">
        <v>83</v>
      </c>
      <c r="AY122" s="19" t="s">
        <v>117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124</v>
      </c>
      <c r="BK122" s="219">
        <f>ROUND(I122*H122,2)</f>
        <v>0</v>
      </c>
      <c r="BL122" s="19" t="s">
        <v>124</v>
      </c>
      <c r="BM122" s="218" t="s">
        <v>149</v>
      </c>
    </row>
    <row r="123" s="2" customFormat="1">
      <c r="A123" s="40"/>
      <c r="B123" s="41"/>
      <c r="C123" s="42"/>
      <c r="D123" s="220" t="s">
        <v>125</v>
      </c>
      <c r="E123" s="42"/>
      <c r="F123" s="221" t="s">
        <v>327</v>
      </c>
      <c r="G123" s="42"/>
      <c r="H123" s="42"/>
      <c r="I123" s="222"/>
      <c r="J123" s="42"/>
      <c r="K123" s="42"/>
      <c r="L123" s="46"/>
      <c r="M123" s="223"/>
      <c r="N123" s="224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125</v>
      </c>
      <c r="AU123" s="19" t="s">
        <v>83</v>
      </c>
    </row>
    <row r="124" s="2" customFormat="1" ht="44.25" customHeight="1">
      <c r="A124" s="40"/>
      <c r="B124" s="41"/>
      <c r="C124" s="207" t="s">
        <v>137</v>
      </c>
      <c r="D124" s="207" t="s">
        <v>119</v>
      </c>
      <c r="E124" s="208" t="s">
        <v>329</v>
      </c>
      <c r="F124" s="209" t="s">
        <v>330</v>
      </c>
      <c r="G124" s="210" t="s">
        <v>328</v>
      </c>
      <c r="H124" s="211">
        <v>1</v>
      </c>
      <c r="I124" s="212"/>
      <c r="J124" s="213">
        <f>ROUND(I124*H124,2)</f>
        <v>0</v>
      </c>
      <c r="K124" s="209" t="s">
        <v>19</v>
      </c>
      <c r="L124" s="46"/>
      <c r="M124" s="214" t="s">
        <v>19</v>
      </c>
      <c r="N124" s="215" t="s">
        <v>46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124</v>
      </c>
      <c r="AT124" s="218" t="s">
        <v>119</v>
      </c>
      <c r="AU124" s="218" t="s">
        <v>83</v>
      </c>
      <c r="AY124" s="19" t="s">
        <v>117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124</v>
      </c>
      <c r="BK124" s="219">
        <f>ROUND(I124*H124,2)</f>
        <v>0</v>
      </c>
      <c r="BL124" s="19" t="s">
        <v>124</v>
      </c>
      <c r="BM124" s="218" t="s">
        <v>8</v>
      </c>
    </row>
    <row r="125" s="2" customFormat="1">
      <c r="A125" s="40"/>
      <c r="B125" s="41"/>
      <c r="C125" s="42"/>
      <c r="D125" s="220" t="s">
        <v>125</v>
      </c>
      <c r="E125" s="42"/>
      <c r="F125" s="221" t="s">
        <v>330</v>
      </c>
      <c r="G125" s="42"/>
      <c r="H125" s="42"/>
      <c r="I125" s="222"/>
      <c r="J125" s="42"/>
      <c r="K125" s="42"/>
      <c r="L125" s="46"/>
      <c r="M125" s="223"/>
      <c r="N125" s="224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125</v>
      </c>
      <c r="AU125" s="19" t="s">
        <v>83</v>
      </c>
    </row>
    <row r="126" s="2" customFormat="1" ht="16.5" customHeight="1">
      <c r="A126" s="40"/>
      <c r="B126" s="41"/>
      <c r="C126" s="207" t="s">
        <v>159</v>
      </c>
      <c r="D126" s="207" t="s">
        <v>119</v>
      </c>
      <c r="E126" s="208" t="s">
        <v>331</v>
      </c>
      <c r="F126" s="209" t="s">
        <v>332</v>
      </c>
      <c r="G126" s="210" t="s">
        <v>299</v>
      </c>
      <c r="H126" s="211">
        <v>1</v>
      </c>
      <c r="I126" s="212"/>
      <c r="J126" s="213">
        <f>ROUND(I126*H126,2)</f>
        <v>0</v>
      </c>
      <c r="K126" s="209" t="s">
        <v>19</v>
      </c>
      <c r="L126" s="46"/>
      <c r="M126" s="214" t="s">
        <v>19</v>
      </c>
      <c r="N126" s="215" t="s">
        <v>46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124</v>
      </c>
      <c r="AT126" s="218" t="s">
        <v>119</v>
      </c>
      <c r="AU126" s="218" t="s">
        <v>83</v>
      </c>
      <c r="AY126" s="19" t="s">
        <v>117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124</v>
      </c>
      <c r="BK126" s="219">
        <f>ROUND(I126*H126,2)</f>
        <v>0</v>
      </c>
      <c r="BL126" s="19" t="s">
        <v>124</v>
      </c>
      <c r="BM126" s="218" t="s">
        <v>162</v>
      </c>
    </row>
    <row r="127" s="2" customFormat="1">
      <c r="A127" s="40"/>
      <c r="B127" s="41"/>
      <c r="C127" s="42"/>
      <c r="D127" s="220" t="s">
        <v>125</v>
      </c>
      <c r="E127" s="42"/>
      <c r="F127" s="221" t="s">
        <v>332</v>
      </c>
      <c r="G127" s="42"/>
      <c r="H127" s="42"/>
      <c r="I127" s="222"/>
      <c r="J127" s="42"/>
      <c r="K127" s="42"/>
      <c r="L127" s="46"/>
      <c r="M127" s="223"/>
      <c r="N127" s="224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125</v>
      </c>
      <c r="AU127" s="19" t="s">
        <v>83</v>
      </c>
    </row>
    <row r="128" s="15" customFormat="1">
      <c r="A128" s="15"/>
      <c r="B128" s="249"/>
      <c r="C128" s="250"/>
      <c r="D128" s="220" t="s">
        <v>128</v>
      </c>
      <c r="E128" s="251" t="s">
        <v>19</v>
      </c>
      <c r="F128" s="252" t="s">
        <v>333</v>
      </c>
      <c r="G128" s="250"/>
      <c r="H128" s="251" t="s">
        <v>19</v>
      </c>
      <c r="I128" s="253"/>
      <c r="J128" s="250"/>
      <c r="K128" s="250"/>
      <c r="L128" s="254"/>
      <c r="M128" s="255"/>
      <c r="N128" s="256"/>
      <c r="O128" s="256"/>
      <c r="P128" s="256"/>
      <c r="Q128" s="256"/>
      <c r="R128" s="256"/>
      <c r="S128" s="256"/>
      <c r="T128" s="25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8" t="s">
        <v>128</v>
      </c>
      <c r="AU128" s="258" t="s">
        <v>83</v>
      </c>
      <c r="AV128" s="15" t="s">
        <v>81</v>
      </c>
      <c r="AW128" s="15" t="s">
        <v>35</v>
      </c>
      <c r="AX128" s="15" t="s">
        <v>73</v>
      </c>
      <c r="AY128" s="258" t="s">
        <v>117</v>
      </c>
    </row>
    <row r="129" s="13" customFormat="1">
      <c r="A129" s="13"/>
      <c r="B129" s="227"/>
      <c r="C129" s="228"/>
      <c r="D129" s="220" t="s">
        <v>128</v>
      </c>
      <c r="E129" s="229" t="s">
        <v>19</v>
      </c>
      <c r="F129" s="230" t="s">
        <v>81</v>
      </c>
      <c r="G129" s="228"/>
      <c r="H129" s="231">
        <v>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128</v>
      </c>
      <c r="AU129" s="237" t="s">
        <v>83</v>
      </c>
      <c r="AV129" s="13" t="s">
        <v>83</v>
      </c>
      <c r="AW129" s="13" t="s">
        <v>35</v>
      </c>
      <c r="AX129" s="13" t="s">
        <v>73</v>
      </c>
      <c r="AY129" s="237" t="s">
        <v>117</v>
      </c>
    </row>
    <row r="130" s="14" customFormat="1">
      <c r="A130" s="14"/>
      <c r="B130" s="238"/>
      <c r="C130" s="239"/>
      <c r="D130" s="220" t="s">
        <v>128</v>
      </c>
      <c r="E130" s="240" t="s">
        <v>19</v>
      </c>
      <c r="F130" s="241" t="s">
        <v>130</v>
      </c>
      <c r="G130" s="239"/>
      <c r="H130" s="242">
        <v>1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128</v>
      </c>
      <c r="AU130" s="248" t="s">
        <v>83</v>
      </c>
      <c r="AV130" s="14" t="s">
        <v>124</v>
      </c>
      <c r="AW130" s="14" t="s">
        <v>35</v>
      </c>
      <c r="AX130" s="14" t="s">
        <v>81</v>
      </c>
      <c r="AY130" s="248" t="s">
        <v>117</v>
      </c>
    </row>
    <row r="131" s="2" customFormat="1" ht="16.5" customHeight="1">
      <c r="A131" s="40"/>
      <c r="B131" s="41"/>
      <c r="C131" s="207" t="s">
        <v>142</v>
      </c>
      <c r="D131" s="207" t="s">
        <v>119</v>
      </c>
      <c r="E131" s="208" t="s">
        <v>334</v>
      </c>
      <c r="F131" s="209" t="s">
        <v>335</v>
      </c>
      <c r="G131" s="210" t="s">
        <v>336</v>
      </c>
      <c r="H131" s="211">
        <v>1</v>
      </c>
      <c r="I131" s="212"/>
      <c r="J131" s="213">
        <f>ROUND(I131*H131,2)</f>
        <v>0</v>
      </c>
      <c r="K131" s="209" t="s">
        <v>19</v>
      </c>
      <c r="L131" s="46"/>
      <c r="M131" s="214" t="s">
        <v>19</v>
      </c>
      <c r="N131" s="215" t="s">
        <v>46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8" t="s">
        <v>124</v>
      </c>
      <c r="AT131" s="218" t="s">
        <v>119</v>
      </c>
      <c r="AU131" s="218" t="s">
        <v>83</v>
      </c>
      <c r="AY131" s="19" t="s">
        <v>117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124</v>
      </c>
      <c r="BK131" s="219">
        <f>ROUND(I131*H131,2)</f>
        <v>0</v>
      </c>
      <c r="BL131" s="19" t="s">
        <v>124</v>
      </c>
      <c r="BM131" s="218" t="s">
        <v>166</v>
      </c>
    </row>
    <row r="132" s="2" customFormat="1">
      <c r="A132" s="40"/>
      <c r="B132" s="41"/>
      <c r="C132" s="42"/>
      <c r="D132" s="220" t="s">
        <v>125</v>
      </c>
      <c r="E132" s="42"/>
      <c r="F132" s="221" t="s">
        <v>335</v>
      </c>
      <c r="G132" s="42"/>
      <c r="H132" s="42"/>
      <c r="I132" s="222"/>
      <c r="J132" s="42"/>
      <c r="K132" s="42"/>
      <c r="L132" s="46"/>
      <c r="M132" s="223"/>
      <c r="N132" s="224"/>
      <c r="O132" s="87"/>
      <c r="P132" s="87"/>
      <c r="Q132" s="87"/>
      <c r="R132" s="87"/>
      <c r="S132" s="87"/>
      <c r="T132" s="88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125</v>
      </c>
      <c r="AU132" s="19" t="s">
        <v>83</v>
      </c>
    </row>
    <row r="133" s="15" customFormat="1">
      <c r="A133" s="15"/>
      <c r="B133" s="249"/>
      <c r="C133" s="250"/>
      <c r="D133" s="220" t="s">
        <v>128</v>
      </c>
      <c r="E133" s="251" t="s">
        <v>19</v>
      </c>
      <c r="F133" s="252" t="s">
        <v>337</v>
      </c>
      <c r="G133" s="250"/>
      <c r="H133" s="251" t="s">
        <v>19</v>
      </c>
      <c r="I133" s="253"/>
      <c r="J133" s="250"/>
      <c r="K133" s="250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128</v>
      </c>
      <c r="AU133" s="258" t="s">
        <v>83</v>
      </c>
      <c r="AV133" s="15" t="s">
        <v>81</v>
      </c>
      <c r="AW133" s="15" t="s">
        <v>35</v>
      </c>
      <c r="AX133" s="15" t="s">
        <v>73</v>
      </c>
      <c r="AY133" s="258" t="s">
        <v>117</v>
      </c>
    </row>
    <row r="134" s="15" customFormat="1">
      <c r="A134" s="15"/>
      <c r="B134" s="249"/>
      <c r="C134" s="250"/>
      <c r="D134" s="220" t="s">
        <v>128</v>
      </c>
      <c r="E134" s="251" t="s">
        <v>19</v>
      </c>
      <c r="F134" s="252" t="s">
        <v>338</v>
      </c>
      <c r="G134" s="250"/>
      <c r="H134" s="251" t="s">
        <v>19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128</v>
      </c>
      <c r="AU134" s="258" t="s">
        <v>83</v>
      </c>
      <c r="AV134" s="15" t="s">
        <v>81</v>
      </c>
      <c r="AW134" s="15" t="s">
        <v>35</v>
      </c>
      <c r="AX134" s="15" t="s">
        <v>73</v>
      </c>
      <c r="AY134" s="258" t="s">
        <v>117</v>
      </c>
    </row>
    <row r="135" s="15" customFormat="1">
      <c r="A135" s="15"/>
      <c r="B135" s="249"/>
      <c r="C135" s="250"/>
      <c r="D135" s="220" t="s">
        <v>128</v>
      </c>
      <c r="E135" s="251" t="s">
        <v>19</v>
      </c>
      <c r="F135" s="252" t="s">
        <v>339</v>
      </c>
      <c r="G135" s="250"/>
      <c r="H135" s="251" t="s">
        <v>19</v>
      </c>
      <c r="I135" s="253"/>
      <c r="J135" s="250"/>
      <c r="K135" s="250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128</v>
      </c>
      <c r="AU135" s="258" t="s">
        <v>83</v>
      </c>
      <c r="AV135" s="15" t="s">
        <v>81</v>
      </c>
      <c r="AW135" s="15" t="s">
        <v>35</v>
      </c>
      <c r="AX135" s="15" t="s">
        <v>73</v>
      </c>
      <c r="AY135" s="258" t="s">
        <v>117</v>
      </c>
    </row>
    <row r="136" s="15" customFormat="1">
      <c r="A136" s="15"/>
      <c r="B136" s="249"/>
      <c r="C136" s="250"/>
      <c r="D136" s="220" t="s">
        <v>128</v>
      </c>
      <c r="E136" s="251" t="s">
        <v>19</v>
      </c>
      <c r="F136" s="252" t="s">
        <v>340</v>
      </c>
      <c r="G136" s="250"/>
      <c r="H136" s="251" t="s">
        <v>19</v>
      </c>
      <c r="I136" s="253"/>
      <c r="J136" s="250"/>
      <c r="K136" s="250"/>
      <c r="L136" s="254"/>
      <c r="M136" s="255"/>
      <c r="N136" s="256"/>
      <c r="O136" s="256"/>
      <c r="P136" s="256"/>
      <c r="Q136" s="256"/>
      <c r="R136" s="256"/>
      <c r="S136" s="256"/>
      <c r="T136" s="25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8" t="s">
        <v>128</v>
      </c>
      <c r="AU136" s="258" t="s">
        <v>83</v>
      </c>
      <c r="AV136" s="15" t="s">
        <v>81</v>
      </c>
      <c r="AW136" s="15" t="s">
        <v>35</v>
      </c>
      <c r="AX136" s="15" t="s">
        <v>73</v>
      </c>
      <c r="AY136" s="258" t="s">
        <v>117</v>
      </c>
    </row>
    <row r="137" s="15" customFormat="1">
      <c r="A137" s="15"/>
      <c r="B137" s="249"/>
      <c r="C137" s="250"/>
      <c r="D137" s="220" t="s">
        <v>128</v>
      </c>
      <c r="E137" s="251" t="s">
        <v>19</v>
      </c>
      <c r="F137" s="252" t="s">
        <v>341</v>
      </c>
      <c r="G137" s="250"/>
      <c r="H137" s="251" t="s">
        <v>19</v>
      </c>
      <c r="I137" s="253"/>
      <c r="J137" s="250"/>
      <c r="K137" s="250"/>
      <c r="L137" s="254"/>
      <c r="M137" s="255"/>
      <c r="N137" s="256"/>
      <c r="O137" s="256"/>
      <c r="P137" s="256"/>
      <c r="Q137" s="256"/>
      <c r="R137" s="256"/>
      <c r="S137" s="256"/>
      <c r="T137" s="25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8" t="s">
        <v>128</v>
      </c>
      <c r="AU137" s="258" t="s">
        <v>83</v>
      </c>
      <c r="AV137" s="15" t="s">
        <v>81</v>
      </c>
      <c r="AW137" s="15" t="s">
        <v>35</v>
      </c>
      <c r="AX137" s="15" t="s">
        <v>73</v>
      </c>
      <c r="AY137" s="258" t="s">
        <v>117</v>
      </c>
    </row>
    <row r="138" s="15" customFormat="1">
      <c r="A138" s="15"/>
      <c r="B138" s="249"/>
      <c r="C138" s="250"/>
      <c r="D138" s="220" t="s">
        <v>128</v>
      </c>
      <c r="E138" s="251" t="s">
        <v>19</v>
      </c>
      <c r="F138" s="252" t="s">
        <v>342</v>
      </c>
      <c r="G138" s="250"/>
      <c r="H138" s="251" t="s">
        <v>19</v>
      </c>
      <c r="I138" s="253"/>
      <c r="J138" s="250"/>
      <c r="K138" s="250"/>
      <c r="L138" s="254"/>
      <c r="M138" s="255"/>
      <c r="N138" s="256"/>
      <c r="O138" s="256"/>
      <c r="P138" s="256"/>
      <c r="Q138" s="256"/>
      <c r="R138" s="256"/>
      <c r="S138" s="256"/>
      <c r="T138" s="25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128</v>
      </c>
      <c r="AU138" s="258" t="s">
        <v>83</v>
      </c>
      <c r="AV138" s="15" t="s">
        <v>81</v>
      </c>
      <c r="AW138" s="15" t="s">
        <v>35</v>
      </c>
      <c r="AX138" s="15" t="s">
        <v>73</v>
      </c>
      <c r="AY138" s="258" t="s">
        <v>117</v>
      </c>
    </row>
    <row r="139" s="15" customFormat="1">
      <c r="A139" s="15"/>
      <c r="B139" s="249"/>
      <c r="C139" s="250"/>
      <c r="D139" s="220" t="s">
        <v>128</v>
      </c>
      <c r="E139" s="251" t="s">
        <v>19</v>
      </c>
      <c r="F139" s="252" t="s">
        <v>343</v>
      </c>
      <c r="G139" s="250"/>
      <c r="H139" s="251" t="s">
        <v>19</v>
      </c>
      <c r="I139" s="253"/>
      <c r="J139" s="250"/>
      <c r="K139" s="250"/>
      <c r="L139" s="254"/>
      <c r="M139" s="255"/>
      <c r="N139" s="256"/>
      <c r="O139" s="256"/>
      <c r="P139" s="256"/>
      <c r="Q139" s="256"/>
      <c r="R139" s="256"/>
      <c r="S139" s="256"/>
      <c r="T139" s="25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8" t="s">
        <v>128</v>
      </c>
      <c r="AU139" s="258" t="s">
        <v>83</v>
      </c>
      <c r="AV139" s="15" t="s">
        <v>81</v>
      </c>
      <c r="AW139" s="15" t="s">
        <v>35</v>
      </c>
      <c r="AX139" s="15" t="s">
        <v>73</v>
      </c>
      <c r="AY139" s="258" t="s">
        <v>117</v>
      </c>
    </row>
    <row r="140" s="15" customFormat="1">
      <c r="A140" s="15"/>
      <c r="B140" s="249"/>
      <c r="C140" s="250"/>
      <c r="D140" s="220" t="s">
        <v>128</v>
      </c>
      <c r="E140" s="251" t="s">
        <v>19</v>
      </c>
      <c r="F140" s="252" t="s">
        <v>344</v>
      </c>
      <c r="G140" s="250"/>
      <c r="H140" s="251" t="s">
        <v>19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128</v>
      </c>
      <c r="AU140" s="258" t="s">
        <v>83</v>
      </c>
      <c r="AV140" s="15" t="s">
        <v>81</v>
      </c>
      <c r="AW140" s="15" t="s">
        <v>35</v>
      </c>
      <c r="AX140" s="15" t="s">
        <v>73</v>
      </c>
      <c r="AY140" s="258" t="s">
        <v>117</v>
      </c>
    </row>
    <row r="141" s="13" customFormat="1">
      <c r="A141" s="13"/>
      <c r="B141" s="227"/>
      <c r="C141" s="228"/>
      <c r="D141" s="220" t="s">
        <v>128</v>
      </c>
      <c r="E141" s="229" t="s">
        <v>19</v>
      </c>
      <c r="F141" s="230" t="s">
        <v>81</v>
      </c>
      <c r="G141" s="228"/>
      <c r="H141" s="231">
        <v>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128</v>
      </c>
      <c r="AU141" s="237" t="s">
        <v>83</v>
      </c>
      <c r="AV141" s="13" t="s">
        <v>83</v>
      </c>
      <c r="AW141" s="13" t="s">
        <v>35</v>
      </c>
      <c r="AX141" s="13" t="s">
        <v>73</v>
      </c>
      <c r="AY141" s="237" t="s">
        <v>117</v>
      </c>
    </row>
    <row r="142" s="14" customFormat="1">
      <c r="A142" s="14"/>
      <c r="B142" s="238"/>
      <c r="C142" s="239"/>
      <c r="D142" s="220" t="s">
        <v>128</v>
      </c>
      <c r="E142" s="240" t="s">
        <v>19</v>
      </c>
      <c r="F142" s="241" t="s">
        <v>130</v>
      </c>
      <c r="G142" s="239"/>
      <c r="H142" s="242">
        <v>1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128</v>
      </c>
      <c r="AU142" s="248" t="s">
        <v>83</v>
      </c>
      <c r="AV142" s="14" t="s">
        <v>124</v>
      </c>
      <c r="AW142" s="14" t="s">
        <v>35</v>
      </c>
      <c r="AX142" s="14" t="s">
        <v>81</v>
      </c>
      <c r="AY142" s="248" t="s">
        <v>117</v>
      </c>
    </row>
    <row r="143" s="12" customFormat="1" ht="22.8" customHeight="1">
      <c r="A143" s="12"/>
      <c r="B143" s="191"/>
      <c r="C143" s="192"/>
      <c r="D143" s="193" t="s">
        <v>72</v>
      </c>
      <c r="E143" s="205" t="s">
        <v>345</v>
      </c>
      <c r="F143" s="205" t="s">
        <v>346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SUM(P144:P151)</f>
        <v>0</v>
      </c>
      <c r="Q143" s="199"/>
      <c r="R143" s="200">
        <f>SUM(R144:R151)</f>
        <v>0</v>
      </c>
      <c r="S143" s="199"/>
      <c r="T143" s="201">
        <f>SUM(T144:T151)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81</v>
      </c>
      <c r="AT143" s="203" t="s">
        <v>72</v>
      </c>
      <c r="AU143" s="203" t="s">
        <v>81</v>
      </c>
      <c r="AY143" s="202" t="s">
        <v>117</v>
      </c>
      <c r="BK143" s="204">
        <f>SUM(BK144:BK151)</f>
        <v>0</v>
      </c>
    </row>
    <row r="144" s="2" customFormat="1" ht="24.15" customHeight="1">
      <c r="A144" s="40"/>
      <c r="B144" s="41"/>
      <c r="C144" s="207" t="s">
        <v>170</v>
      </c>
      <c r="D144" s="207" t="s">
        <v>119</v>
      </c>
      <c r="E144" s="208" t="s">
        <v>347</v>
      </c>
      <c r="F144" s="209" t="s">
        <v>348</v>
      </c>
      <c r="G144" s="210" t="s">
        <v>299</v>
      </c>
      <c r="H144" s="211">
        <v>1</v>
      </c>
      <c r="I144" s="212"/>
      <c r="J144" s="213">
        <f>ROUND(I144*H144,2)</f>
        <v>0</v>
      </c>
      <c r="K144" s="209" t="s">
        <v>19</v>
      </c>
      <c r="L144" s="46"/>
      <c r="M144" s="214" t="s">
        <v>19</v>
      </c>
      <c r="N144" s="215" t="s">
        <v>46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124</v>
      </c>
      <c r="AT144" s="218" t="s">
        <v>119</v>
      </c>
      <c r="AU144" s="218" t="s">
        <v>83</v>
      </c>
      <c r="AY144" s="19" t="s">
        <v>117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124</v>
      </c>
      <c r="BK144" s="219">
        <f>ROUND(I144*H144,2)</f>
        <v>0</v>
      </c>
      <c r="BL144" s="19" t="s">
        <v>124</v>
      </c>
      <c r="BM144" s="218" t="s">
        <v>173</v>
      </c>
    </row>
    <row r="145" s="2" customFormat="1">
      <c r="A145" s="40"/>
      <c r="B145" s="41"/>
      <c r="C145" s="42"/>
      <c r="D145" s="220" t="s">
        <v>125</v>
      </c>
      <c r="E145" s="42"/>
      <c r="F145" s="221" t="s">
        <v>348</v>
      </c>
      <c r="G145" s="42"/>
      <c r="H145" s="42"/>
      <c r="I145" s="222"/>
      <c r="J145" s="42"/>
      <c r="K145" s="42"/>
      <c r="L145" s="46"/>
      <c r="M145" s="223"/>
      <c r="N145" s="224"/>
      <c r="O145" s="87"/>
      <c r="P145" s="87"/>
      <c r="Q145" s="87"/>
      <c r="R145" s="87"/>
      <c r="S145" s="87"/>
      <c r="T145" s="88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125</v>
      </c>
      <c r="AU145" s="19" t="s">
        <v>83</v>
      </c>
    </row>
    <row r="146" s="15" customFormat="1">
      <c r="A146" s="15"/>
      <c r="B146" s="249"/>
      <c r="C146" s="250"/>
      <c r="D146" s="220" t="s">
        <v>128</v>
      </c>
      <c r="E146" s="251" t="s">
        <v>19</v>
      </c>
      <c r="F146" s="252" t="s">
        <v>349</v>
      </c>
      <c r="G146" s="250"/>
      <c r="H146" s="251" t="s">
        <v>19</v>
      </c>
      <c r="I146" s="253"/>
      <c r="J146" s="250"/>
      <c r="K146" s="250"/>
      <c r="L146" s="254"/>
      <c r="M146" s="255"/>
      <c r="N146" s="256"/>
      <c r="O146" s="256"/>
      <c r="P146" s="256"/>
      <c r="Q146" s="256"/>
      <c r="R146" s="256"/>
      <c r="S146" s="256"/>
      <c r="T146" s="25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8" t="s">
        <v>128</v>
      </c>
      <c r="AU146" s="258" t="s">
        <v>83</v>
      </c>
      <c r="AV146" s="15" t="s">
        <v>81</v>
      </c>
      <c r="AW146" s="15" t="s">
        <v>35</v>
      </c>
      <c r="AX146" s="15" t="s">
        <v>73</v>
      </c>
      <c r="AY146" s="258" t="s">
        <v>117</v>
      </c>
    </row>
    <row r="147" s="15" customFormat="1">
      <c r="A147" s="15"/>
      <c r="B147" s="249"/>
      <c r="C147" s="250"/>
      <c r="D147" s="220" t="s">
        <v>128</v>
      </c>
      <c r="E147" s="251" t="s">
        <v>19</v>
      </c>
      <c r="F147" s="252" t="s">
        <v>350</v>
      </c>
      <c r="G147" s="250"/>
      <c r="H147" s="251" t="s">
        <v>19</v>
      </c>
      <c r="I147" s="253"/>
      <c r="J147" s="250"/>
      <c r="K147" s="250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128</v>
      </c>
      <c r="AU147" s="258" t="s">
        <v>83</v>
      </c>
      <c r="AV147" s="15" t="s">
        <v>81</v>
      </c>
      <c r="AW147" s="15" t="s">
        <v>35</v>
      </c>
      <c r="AX147" s="15" t="s">
        <v>73</v>
      </c>
      <c r="AY147" s="258" t="s">
        <v>117</v>
      </c>
    </row>
    <row r="148" s="13" customFormat="1">
      <c r="A148" s="13"/>
      <c r="B148" s="227"/>
      <c r="C148" s="228"/>
      <c r="D148" s="220" t="s">
        <v>128</v>
      </c>
      <c r="E148" s="229" t="s">
        <v>19</v>
      </c>
      <c r="F148" s="230" t="s">
        <v>81</v>
      </c>
      <c r="G148" s="228"/>
      <c r="H148" s="231">
        <v>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128</v>
      </c>
      <c r="AU148" s="237" t="s">
        <v>83</v>
      </c>
      <c r="AV148" s="13" t="s">
        <v>83</v>
      </c>
      <c r="AW148" s="13" t="s">
        <v>35</v>
      </c>
      <c r="AX148" s="13" t="s">
        <v>73</v>
      </c>
      <c r="AY148" s="237" t="s">
        <v>117</v>
      </c>
    </row>
    <row r="149" s="14" customFormat="1">
      <c r="A149" s="14"/>
      <c r="B149" s="238"/>
      <c r="C149" s="239"/>
      <c r="D149" s="220" t="s">
        <v>128</v>
      </c>
      <c r="E149" s="240" t="s">
        <v>19</v>
      </c>
      <c r="F149" s="241" t="s">
        <v>130</v>
      </c>
      <c r="G149" s="239"/>
      <c r="H149" s="242">
        <v>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128</v>
      </c>
      <c r="AU149" s="248" t="s">
        <v>83</v>
      </c>
      <c r="AV149" s="14" t="s">
        <v>124</v>
      </c>
      <c r="AW149" s="14" t="s">
        <v>35</v>
      </c>
      <c r="AX149" s="14" t="s">
        <v>81</v>
      </c>
      <c r="AY149" s="248" t="s">
        <v>117</v>
      </c>
    </row>
    <row r="150" s="2" customFormat="1" ht="24.15" customHeight="1">
      <c r="A150" s="40"/>
      <c r="B150" s="41"/>
      <c r="C150" s="207" t="s">
        <v>149</v>
      </c>
      <c r="D150" s="207" t="s">
        <v>119</v>
      </c>
      <c r="E150" s="208" t="s">
        <v>351</v>
      </c>
      <c r="F150" s="209" t="s">
        <v>352</v>
      </c>
      <c r="G150" s="210" t="s">
        <v>299</v>
      </c>
      <c r="H150" s="211">
        <v>1</v>
      </c>
      <c r="I150" s="212"/>
      <c r="J150" s="213">
        <f>ROUND(I150*H150,2)</f>
        <v>0</v>
      </c>
      <c r="K150" s="209" t="s">
        <v>19</v>
      </c>
      <c r="L150" s="46"/>
      <c r="M150" s="214" t="s">
        <v>19</v>
      </c>
      <c r="N150" s="215" t="s">
        <v>46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124</v>
      </c>
      <c r="AT150" s="218" t="s">
        <v>119</v>
      </c>
      <c r="AU150" s="218" t="s">
        <v>83</v>
      </c>
      <c r="AY150" s="19" t="s">
        <v>117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124</v>
      </c>
      <c r="BK150" s="219">
        <f>ROUND(I150*H150,2)</f>
        <v>0</v>
      </c>
      <c r="BL150" s="19" t="s">
        <v>124</v>
      </c>
      <c r="BM150" s="218" t="s">
        <v>179</v>
      </c>
    </row>
    <row r="151" s="2" customFormat="1">
      <c r="A151" s="40"/>
      <c r="B151" s="41"/>
      <c r="C151" s="42"/>
      <c r="D151" s="220" t="s">
        <v>125</v>
      </c>
      <c r="E151" s="42"/>
      <c r="F151" s="221" t="s">
        <v>352</v>
      </c>
      <c r="G151" s="42"/>
      <c r="H151" s="42"/>
      <c r="I151" s="222"/>
      <c r="J151" s="42"/>
      <c r="K151" s="42"/>
      <c r="L151" s="46"/>
      <c r="M151" s="223"/>
      <c r="N151" s="224"/>
      <c r="O151" s="87"/>
      <c r="P151" s="87"/>
      <c r="Q151" s="87"/>
      <c r="R151" s="87"/>
      <c r="S151" s="87"/>
      <c r="T151" s="88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125</v>
      </c>
      <c r="AU151" s="19" t="s">
        <v>83</v>
      </c>
    </row>
    <row r="152" s="12" customFormat="1" ht="22.8" customHeight="1">
      <c r="A152" s="12"/>
      <c r="B152" s="191"/>
      <c r="C152" s="192"/>
      <c r="D152" s="193" t="s">
        <v>72</v>
      </c>
      <c r="E152" s="205" t="s">
        <v>353</v>
      </c>
      <c r="F152" s="205" t="s">
        <v>354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SUM(P153:P193)</f>
        <v>0</v>
      </c>
      <c r="Q152" s="199"/>
      <c r="R152" s="200">
        <f>SUM(R153:R193)</f>
        <v>0</v>
      </c>
      <c r="S152" s="199"/>
      <c r="T152" s="201">
        <f>SUM(T153:T193)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2" t="s">
        <v>81</v>
      </c>
      <c r="AT152" s="203" t="s">
        <v>72</v>
      </c>
      <c r="AU152" s="203" t="s">
        <v>81</v>
      </c>
      <c r="AY152" s="202" t="s">
        <v>117</v>
      </c>
      <c r="BK152" s="204">
        <f>SUM(BK153:BK193)</f>
        <v>0</v>
      </c>
    </row>
    <row r="153" s="2" customFormat="1" ht="49.05" customHeight="1">
      <c r="A153" s="40"/>
      <c r="B153" s="41"/>
      <c r="C153" s="207" t="s">
        <v>183</v>
      </c>
      <c r="D153" s="207" t="s">
        <v>119</v>
      </c>
      <c r="E153" s="208" t="s">
        <v>355</v>
      </c>
      <c r="F153" s="209" t="s">
        <v>356</v>
      </c>
      <c r="G153" s="210" t="s">
        <v>299</v>
      </c>
      <c r="H153" s="211">
        <v>1</v>
      </c>
      <c r="I153" s="212"/>
      <c r="J153" s="213">
        <f>ROUND(I153*H153,2)</f>
        <v>0</v>
      </c>
      <c r="K153" s="209" t="s">
        <v>19</v>
      </c>
      <c r="L153" s="46"/>
      <c r="M153" s="214" t="s">
        <v>19</v>
      </c>
      <c r="N153" s="215" t="s">
        <v>46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124</v>
      </c>
      <c r="AT153" s="218" t="s">
        <v>119</v>
      </c>
      <c r="AU153" s="218" t="s">
        <v>83</v>
      </c>
      <c r="AY153" s="19" t="s">
        <v>117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124</v>
      </c>
      <c r="BK153" s="219">
        <f>ROUND(I153*H153,2)</f>
        <v>0</v>
      </c>
      <c r="BL153" s="19" t="s">
        <v>124</v>
      </c>
      <c r="BM153" s="218" t="s">
        <v>186</v>
      </c>
    </row>
    <row r="154" s="2" customFormat="1">
      <c r="A154" s="40"/>
      <c r="B154" s="41"/>
      <c r="C154" s="42"/>
      <c r="D154" s="220" t="s">
        <v>125</v>
      </c>
      <c r="E154" s="42"/>
      <c r="F154" s="221" t="s">
        <v>356</v>
      </c>
      <c r="G154" s="42"/>
      <c r="H154" s="42"/>
      <c r="I154" s="222"/>
      <c r="J154" s="42"/>
      <c r="K154" s="42"/>
      <c r="L154" s="46"/>
      <c r="M154" s="223"/>
      <c r="N154" s="224"/>
      <c r="O154" s="87"/>
      <c r="P154" s="87"/>
      <c r="Q154" s="87"/>
      <c r="R154" s="87"/>
      <c r="S154" s="87"/>
      <c r="T154" s="8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125</v>
      </c>
      <c r="AU154" s="19" t="s">
        <v>83</v>
      </c>
    </row>
    <row r="155" s="2" customFormat="1" ht="21.75" customHeight="1">
      <c r="A155" s="40"/>
      <c r="B155" s="41"/>
      <c r="C155" s="207" t="s">
        <v>8</v>
      </c>
      <c r="D155" s="207" t="s">
        <v>119</v>
      </c>
      <c r="E155" s="208" t="s">
        <v>357</v>
      </c>
      <c r="F155" s="209" t="s">
        <v>358</v>
      </c>
      <c r="G155" s="210" t="s">
        <v>328</v>
      </c>
      <c r="H155" s="211">
        <v>1</v>
      </c>
      <c r="I155" s="212"/>
      <c r="J155" s="213">
        <f>ROUND(I155*H155,2)</f>
        <v>0</v>
      </c>
      <c r="K155" s="209" t="s">
        <v>19</v>
      </c>
      <c r="L155" s="46"/>
      <c r="M155" s="214" t="s">
        <v>19</v>
      </c>
      <c r="N155" s="215" t="s">
        <v>46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124</v>
      </c>
      <c r="AT155" s="218" t="s">
        <v>119</v>
      </c>
      <c r="AU155" s="218" t="s">
        <v>83</v>
      </c>
      <c r="AY155" s="19" t="s">
        <v>117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124</v>
      </c>
      <c r="BK155" s="219">
        <f>ROUND(I155*H155,2)</f>
        <v>0</v>
      </c>
      <c r="BL155" s="19" t="s">
        <v>124</v>
      </c>
      <c r="BM155" s="218" t="s">
        <v>190</v>
      </c>
    </row>
    <row r="156" s="2" customFormat="1">
      <c r="A156" s="40"/>
      <c r="B156" s="41"/>
      <c r="C156" s="42"/>
      <c r="D156" s="220" t="s">
        <v>125</v>
      </c>
      <c r="E156" s="42"/>
      <c r="F156" s="221" t="s">
        <v>358</v>
      </c>
      <c r="G156" s="42"/>
      <c r="H156" s="42"/>
      <c r="I156" s="222"/>
      <c r="J156" s="42"/>
      <c r="K156" s="42"/>
      <c r="L156" s="46"/>
      <c r="M156" s="223"/>
      <c r="N156" s="224"/>
      <c r="O156" s="87"/>
      <c r="P156" s="87"/>
      <c r="Q156" s="87"/>
      <c r="R156" s="87"/>
      <c r="S156" s="87"/>
      <c r="T156" s="88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125</v>
      </c>
      <c r="AU156" s="19" t="s">
        <v>83</v>
      </c>
    </row>
    <row r="157" s="2" customFormat="1" ht="49.05" customHeight="1">
      <c r="A157" s="40"/>
      <c r="B157" s="41"/>
      <c r="C157" s="207" t="s">
        <v>192</v>
      </c>
      <c r="D157" s="207" t="s">
        <v>119</v>
      </c>
      <c r="E157" s="208" t="s">
        <v>359</v>
      </c>
      <c r="F157" s="209" t="s">
        <v>360</v>
      </c>
      <c r="G157" s="210" t="s">
        <v>299</v>
      </c>
      <c r="H157" s="211">
        <v>1</v>
      </c>
      <c r="I157" s="212"/>
      <c r="J157" s="213">
        <f>ROUND(I157*H157,2)</f>
        <v>0</v>
      </c>
      <c r="K157" s="209" t="s">
        <v>19</v>
      </c>
      <c r="L157" s="46"/>
      <c r="M157" s="214" t="s">
        <v>19</v>
      </c>
      <c r="N157" s="215" t="s">
        <v>46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124</v>
      </c>
      <c r="AT157" s="218" t="s">
        <v>119</v>
      </c>
      <c r="AU157" s="218" t="s">
        <v>83</v>
      </c>
      <c r="AY157" s="19" t="s">
        <v>117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124</v>
      </c>
      <c r="BK157" s="219">
        <f>ROUND(I157*H157,2)</f>
        <v>0</v>
      </c>
      <c r="BL157" s="19" t="s">
        <v>124</v>
      </c>
      <c r="BM157" s="218" t="s">
        <v>197</v>
      </c>
    </row>
    <row r="158" s="2" customFormat="1">
      <c r="A158" s="40"/>
      <c r="B158" s="41"/>
      <c r="C158" s="42"/>
      <c r="D158" s="220" t="s">
        <v>125</v>
      </c>
      <c r="E158" s="42"/>
      <c r="F158" s="221" t="s">
        <v>360</v>
      </c>
      <c r="G158" s="42"/>
      <c r="H158" s="42"/>
      <c r="I158" s="222"/>
      <c r="J158" s="42"/>
      <c r="K158" s="42"/>
      <c r="L158" s="46"/>
      <c r="M158" s="223"/>
      <c r="N158" s="224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125</v>
      </c>
      <c r="AU158" s="19" t="s">
        <v>83</v>
      </c>
    </row>
    <row r="159" s="2" customFormat="1" ht="16.5" customHeight="1">
      <c r="A159" s="40"/>
      <c r="B159" s="41"/>
      <c r="C159" s="207" t="s">
        <v>162</v>
      </c>
      <c r="D159" s="207" t="s">
        <v>119</v>
      </c>
      <c r="E159" s="208" t="s">
        <v>361</v>
      </c>
      <c r="F159" s="209" t="s">
        <v>362</v>
      </c>
      <c r="G159" s="210" t="s">
        <v>299</v>
      </c>
      <c r="H159" s="211">
        <v>1</v>
      </c>
      <c r="I159" s="212"/>
      <c r="J159" s="213">
        <f>ROUND(I159*H159,2)</f>
        <v>0</v>
      </c>
      <c r="K159" s="209" t="s">
        <v>19</v>
      </c>
      <c r="L159" s="46"/>
      <c r="M159" s="214" t="s">
        <v>19</v>
      </c>
      <c r="N159" s="215" t="s">
        <v>46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124</v>
      </c>
      <c r="AT159" s="218" t="s">
        <v>119</v>
      </c>
      <c r="AU159" s="218" t="s">
        <v>83</v>
      </c>
      <c r="AY159" s="19" t="s">
        <v>117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124</v>
      </c>
      <c r="BK159" s="219">
        <f>ROUND(I159*H159,2)</f>
        <v>0</v>
      </c>
      <c r="BL159" s="19" t="s">
        <v>124</v>
      </c>
      <c r="BM159" s="218" t="s">
        <v>200</v>
      </c>
    </row>
    <row r="160" s="2" customFormat="1">
      <c r="A160" s="40"/>
      <c r="B160" s="41"/>
      <c r="C160" s="42"/>
      <c r="D160" s="220" t="s">
        <v>125</v>
      </c>
      <c r="E160" s="42"/>
      <c r="F160" s="221" t="s">
        <v>362</v>
      </c>
      <c r="G160" s="42"/>
      <c r="H160" s="42"/>
      <c r="I160" s="222"/>
      <c r="J160" s="42"/>
      <c r="K160" s="42"/>
      <c r="L160" s="46"/>
      <c r="M160" s="223"/>
      <c r="N160" s="224"/>
      <c r="O160" s="87"/>
      <c r="P160" s="87"/>
      <c r="Q160" s="87"/>
      <c r="R160" s="87"/>
      <c r="S160" s="87"/>
      <c r="T160" s="8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125</v>
      </c>
      <c r="AU160" s="19" t="s">
        <v>83</v>
      </c>
    </row>
    <row r="161" s="2" customFormat="1" ht="37.8" customHeight="1">
      <c r="A161" s="40"/>
      <c r="B161" s="41"/>
      <c r="C161" s="207" t="s">
        <v>206</v>
      </c>
      <c r="D161" s="207" t="s">
        <v>119</v>
      </c>
      <c r="E161" s="208" t="s">
        <v>363</v>
      </c>
      <c r="F161" s="209" t="s">
        <v>364</v>
      </c>
      <c r="G161" s="210" t="s">
        <v>299</v>
      </c>
      <c r="H161" s="211">
        <v>1</v>
      </c>
      <c r="I161" s="212"/>
      <c r="J161" s="213">
        <f>ROUND(I161*H161,2)</f>
        <v>0</v>
      </c>
      <c r="K161" s="209" t="s">
        <v>19</v>
      </c>
      <c r="L161" s="46"/>
      <c r="M161" s="214" t="s">
        <v>19</v>
      </c>
      <c r="N161" s="215" t="s">
        <v>46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124</v>
      </c>
      <c r="AT161" s="218" t="s">
        <v>119</v>
      </c>
      <c r="AU161" s="218" t="s">
        <v>83</v>
      </c>
      <c r="AY161" s="19" t="s">
        <v>117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124</v>
      </c>
      <c r="BK161" s="219">
        <f>ROUND(I161*H161,2)</f>
        <v>0</v>
      </c>
      <c r="BL161" s="19" t="s">
        <v>124</v>
      </c>
      <c r="BM161" s="218" t="s">
        <v>209</v>
      </c>
    </row>
    <row r="162" s="2" customFormat="1">
      <c r="A162" s="40"/>
      <c r="B162" s="41"/>
      <c r="C162" s="42"/>
      <c r="D162" s="220" t="s">
        <v>125</v>
      </c>
      <c r="E162" s="42"/>
      <c r="F162" s="221" t="s">
        <v>364</v>
      </c>
      <c r="G162" s="42"/>
      <c r="H162" s="42"/>
      <c r="I162" s="222"/>
      <c r="J162" s="42"/>
      <c r="K162" s="42"/>
      <c r="L162" s="46"/>
      <c r="M162" s="223"/>
      <c r="N162" s="224"/>
      <c r="O162" s="87"/>
      <c r="P162" s="87"/>
      <c r="Q162" s="87"/>
      <c r="R162" s="87"/>
      <c r="S162" s="87"/>
      <c r="T162" s="88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125</v>
      </c>
      <c r="AU162" s="19" t="s">
        <v>83</v>
      </c>
    </row>
    <row r="163" s="2" customFormat="1" ht="21.75" customHeight="1">
      <c r="A163" s="40"/>
      <c r="B163" s="41"/>
      <c r="C163" s="207" t="s">
        <v>166</v>
      </c>
      <c r="D163" s="207" t="s">
        <v>119</v>
      </c>
      <c r="E163" s="208" t="s">
        <v>365</v>
      </c>
      <c r="F163" s="209" t="s">
        <v>366</v>
      </c>
      <c r="G163" s="210" t="s">
        <v>299</v>
      </c>
      <c r="H163" s="211">
        <v>1</v>
      </c>
      <c r="I163" s="212"/>
      <c r="J163" s="213">
        <f>ROUND(I163*H163,2)</f>
        <v>0</v>
      </c>
      <c r="K163" s="209" t="s">
        <v>19</v>
      </c>
      <c r="L163" s="46"/>
      <c r="M163" s="214" t="s">
        <v>19</v>
      </c>
      <c r="N163" s="215" t="s">
        <v>46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124</v>
      </c>
      <c r="AT163" s="218" t="s">
        <v>119</v>
      </c>
      <c r="AU163" s="218" t="s">
        <v>83</v>
      </c>
      <c r="AY163" s="19" t="s">
        <v>117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124</v>
      </c>
      <c r="BK163" s="219">
        <f>ROUND(I163*H163,2)</f>
        <v>0</v>
      </c>
      <c r="BL163" s="19" t="s">
        <v>124</v>
      </c>
      <c r="BM163" s="218" t="s">
        <v>216</v>
      </c>
    </row>
    <row r="164" s="2" customFormat="1">
      <c r="A164" s="40"/>
      <c r="B164" s="41"/>
      <c r="C164" s="42"/>
      <c r="D164" s="220" t="s">
        <v>125</v>
      </c>
      <c r="E164" s="42"/>
      <c r="F164" s="221" t="s">
        <v>366</v>
      </c>
      <c r="G164" s="42"/>
      <c r="H164" s="42"/>
      <c r="I164" s="222"/>
      <c r="J164" s="42"/>
      <c r="K164" s="42"/>
      <c r="L164" s="46"/>
      <c r="M164" s="223"/>
      <c r="N164" s="224"/>
      <c r="O164" s="87"/>
      <c r="P164" s="87"/>
      <c r="Q164" s="87"/>
      <c r="R164" s="87"/>
      <c r="S164" s="87"/>
      <c r="T164" s="88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125</v>
      </c>
      <c r="AU164" s="19" t="s">
        <v>83</v>
      </c>
    </row>
    <row r="165" s="2" customFormat="1" ht="37.8" customHeight="1">
      <c r="A165" s="40"/>
      <c r="B165" s="41"/>
      <c r="C165" s="207" t="s">
        <v>221</v>
      </c>
      <c r="D165" s="207" t="s">
        <v>119</v>
      </c>
      <c r="E165" s="208" t="s">
        <v>367</v>
      </c>
      <c r="F165" s="209" t="s">
        <v>368</v>
      </c>
      <c r="G165" s="210" t="s">
        <v>299</v>
      </c>
      <c r="H165" s="211">
        <v>1</v>
      </c>
      <c r="I165" s="212"/>
      <c r="J165" s="213">
        <f>ROUND(I165*H165,2)</f>
        <v>0</v>
      </c>
      <c r="K165" s="209" t="s">
        <v>19</v>
      </c>
      <c r="L165" s="46"/>
      <c r="M165" s="214" t="s">
        <v>19</v>
      </c>
      <c r="N165" s="215" t="s">
        <v>46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124</v>
      </c>
      <c r="AT165" s="218" t="s">
        <v>119</v>
      </c>
      <c r="AU165" s="218" t="s">
        <v>83</v>
      </c>
      <c r="AY165" s="19" t="s">
        <v>117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124</v>
      </c>
      <c r="BK165" s="219">
        <f>ROUND(I165*H165,2)</f>
        <v>0</v>
      </c>
      <c r="BL165" s="19" t="s">
        <v>124</v>
      </c>
      <c r="BM165" s="218" t="s">
        <v>224</v>
      </c>
    </row>
    <row r="166" s="2" customFormat="1">
      <c r="A166" s="40"/>
      <c r="B166" s="41"/>
      <c r="C166" s="42"/>
      <c r="D166" s="220" t="s">
        <v>125</v>
      </c>
      <c r="E166" s="42"/>
      <c r="F166" s="221" t="s">
        <v>368</v>
      </c>
      <c r="G166" s="42"/>
      <c r="H166" s="42"/>
      <c r="I166" s="222"/>
      <c r="J166" s="42"/>
      <c r="K166" s="42"/>
      <c r="L166" s="46"/>
      <c r="M166" s="223"/>
      <c r="N166" s="224"/>
      <c r="O166" s="87"/>
      <c r="P166" s="87"/>
      <c r="Q166" s="87"/>
      <c r="R166" s="87"/>
      <c r="S166" s="87"/>
      <c r="T166" s="88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125</v>
      </c>
      <c r="AU166" s="19" t="s">
        <v>83</v>
      </c>
    </row>
    <row r="167" s="2" customFormat="1" ht="24.15" customHeight="1">
      <c r="A167" s="40"/>
      <c r="B167" s="41"/>
      <c r="C167" s="207" t="s">
        <v>173</v>
      </c>
      <c r="D167" s="207" t="s">
        <v>119</v>
      </c>
      <c r="E167" s="208" t="s">
        <v>369</v>
      </c>
      <c r="F167" s="209" t="s">
        <v>370</v>
      </c>
      <c r="G167" s="210" t="s">
        <v>299</v>
      </c>
      <c r="H167" s="211">
        <v>1</v>
      </c>
      <c r="I167" s="212"/>
      <c r="J167" s="213">
        <f>ROUND(I167*H167,2)</f>
        <v>0</v>
      </c>
      <c r="K167" s="209" t="s">
        <v>19</v>
      </c>
      <c r="L167" s="46"/>
      <c r="M167" s="214" t="s">
        <v>19</v>
      </c>
      <c r="N167" s="215" t="s">
        <v>46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124</v>
      </c>
      <c r="AT167" s="218" t="s">
        <v>119</v>
      </c>
      <c r="AU167" s="218" t="s">
        <v>83</v>
      </c>
      <c r="AY167" s="19" t="s">
        <v>117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124</v>
      </c>
      <c r="BK167" s="219">
        <f>ROUND(I167*H167,2)</f>
        <v>0</v>
      </c>
      <c r="BL167" s="19" t="s">
        <v>124</v>
      </c>
      <c r="BM167" s="218" t="s">
        <v>230</v>
      </c>
    </row>
    <row r="168" s="2" customFormat="1">
      <c r="A168" s="40"/>
      <c r="B168" s="41"/>
      <c r="C168" s="42"/>
      <c r="D168" s="220" t="s">
        <v>125</v>
      </c>
      <c r="E168" s="42"/>
      <c r="F168" s="221" t="s">
        <v>370</v>
      </c>
      <c r="G168" s="42"/>
      <c r="H168" s="42"/>
      <c r="I168" s="222"/>
      <c r="J168" s="42"/>
      <c r="K168" s="42"/>
      <c r="L168" s="46"/>
      <c r="M168" s="223"/>
      <c r="N168" s="224"/>
      <c r="O168" s="87"/>
      <c r="P168" s="87"/>
      <c r="Q168" s="87"/>
      <c r="R168" s="87"/>
      <c r="S168" s="87"/>
      <c r="T168" s="88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125</v>
      </c>
      <c r="AU168" s="19" t="s">
        <v>83</v>
      </c>
    </row>
    <row r="169" s="15" customFormat="1">
      <c r="A169" s="15"/>
      <c r="B169" s="249"/>
      <c r="C169" s="250"/>
      <c r="D169" s="220" t="s">
        <v>128</v>
      </c>
      <c r="E169" s="251" t="s">
        <v>19</v>
      </c>
      <c r="F169" s="252" t="s">
        <v>371</v>
      </c>
      <c r="G169" s="250"/>
      <c r="H169" s="251" t="s">
        <v>19</v>
      </c>
      <c r="I169" s="253"/>
      <c r="J169" s="250"/>
      <c r="K169" s="250"/>
      <c r="L169" s="254"/>
      <c r="M169" s="255"/>
      <c r="N169" s="256"/>
      <c r="O169" s="256"/>
      <c r="P169" s="256"/>
      <c r="Q169" s="256"/>
      <c r="R169" s="256"/>
      <c r="S169" s="256"/>
      <c r="T169" s="25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8" t="s">
        <v>128</v>
      </c>
      <c r="AU169" s="258" t="s">
        <v>83</v>
      </c>
      <c r="AV169" s="15" t="s">
        <v>81</v>
      </c>
      <c r="AW169" s="15" t="s">
        <v>35</v>
      </c>
      <c r="AX169" s="15" t="s">
        <v>73</v>
      </c>
      <c r="AY169" s="258" t="s">
        <v>117</v>
      </c>
    </row>
    <row r="170" s="15" customFormat="1">
      <c r="A170" s="15"/>
      <c r="B170" s="249"/>
      <c r="C170" s="250"/>
      <c r="D170" s="220" t="s">
        <v>128</v>
      </c>
      <c r="E170" s="251" t="s">
        <v>19</v>
      </c>
      <c r="F170" s="252" t="s">
        <v>372</v>
      </c>
      <c r="G170" s="250"/>
      <c r="H170" s="251" t="s">
        <v>19</v>
      </c>
      <c r="I170" s="253"/>
      <c r="J170" s="250"/>
      <c r="K170" s="250"/>
      <c r="L170" s="254"/>
      <c r="M170" s="255"/>
      <c r="N170" s="256"/>
      <c r="O170" s="256"/>
      <c r="P170" s="256"/>
      <c r="Q170" s="256"/>
      <c r="R170" s="256"/>
      <c r="S170" s="256"/>
      <c r="T170" s="25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8" t="s">
        <v>128</v>
      </c>
      <c r="AU170" s="258" t="s">
        <v>83</v>
      </c>
      <c r="AV170" s="15" t="s">
        <v>81</v>
      </c>
      <c r="AW170" s="15" t="s">
        <v>35</v>
      </c>
      <c r="AX170" s="15" t="s">
        <v>73</v>
      </c>
      <c r="AY170" s="258" t="s">
        <v>117</v>
      </c>
    </row>
    <row r="171" s="15" customFormat="1">
      <c r="A171" s="15"/>
      <c r="B171" s="249"/>
      <c r="C171" s="250"/>
      <c r="D171" s="220" t="s">
        <v>128</v>
      </c>
      <c r="E171" s="251" t="s">
        <v>19</v>
      </c>
      <c r="F171" s="252" t="s">
        <v>373</v>
      </c>
      <c r="G171" s="250"/>
      <c r="H171" s="251" t="s">
        <v>19</v>
      </c>
      <c r="I171" s="253"/>
      <c r="J171" s="250"/>
      <c r="K171" s="250"/>
      <c r="L171" s="254"/>
      <c r="M171" s="255"/>
      <c r="N171" s="256"/>
      <c r="O171" s="256"/>
      <c r="P171" s="256"/>
      <c r="Q171" s="256"/>
      <c r="R171" s="256"/>
      <c r="S171" s="256"/>
      <c r="T171" s="25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8" t="s">
        <v>128</v>
      </c>
      <c r="AU171" s="258" t="s">
        <v>83</v>
      </c>
      <c r="AV171" s="15" t="s">
        <v>81</v>
      </c>
      <c r="AW171" s="15" t="s">
        <v>35</v>
      </c>
      <c r="AX171" s="15" t="s">
        <v>73</v>
      </c>
      <c r="AY171" s="258" t="s">
        <v>117</v>
      </c>
    </row>
    <row r="172" s="15" customFormat="1">
      <c r="A172" s="15"/>
      <c r="B172" s="249"/>
      <c r="C172" s="250"/>
      <c r="D172" s="220" t="s">
        <v>128</v>
      </c>
      <c r="E172" s="251" t="s">
        <v>19</v>
      </c>
      <c r="F172" s="252" t="s">
        <v>374</v>
      </c>
      <c r="G172" s="250"/>
      <c r="H172" s="251" t="s">
        <v>19</v>
      </c>
      <c r="I172" s="253"/>
      <c r="J172" s="250"/>
      <c r="K172" s="250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128</v>
      </c>
      <c r="AU172" s="258" t="s">
        <v>83</v>
      </c>
      <c r="AV172" s="15" t="s">
        <v>81</v>
      </c>
      <c r="AW172" s="15" t="s">
        <v>35</v>
      </c>
      <c r="AX172" s="15" t="s">
        <v>73</v>
      </c>
      <c r="AY172" s="258" t="s">
        <v>117</v>
      </c>
    </row>
    <row r="173" s="15" customFormat="1">
      <c r="A173" s="15"/>
      <c r="B173" s="249"/>
      <c r="C173" s="250"/>
      <c r="D173" s="220" t="s">
        <v>128</v>
      </c>
      <c r="E173" s="251" t="s">
        <v>19</v>
      </c>
      <c r="F173" s="252" t="s">
        <v>375</v>
      </c>
      <c r="G173" s="250"/>
      <c r="H173" s="251" t="s">
        <v>19</v>
      </c>
      <c r="I173" s="253"/>
      <c r="J173" s="250"/>
      <c r="K173" s="250"/>
      <c r="L173" s="254"/>
      <c r="M173" s="255"/>
      <c r="N173" s="256"/>
      <c r="O173" s="256"/>
      <c r="P173" s="256"/>
      <c r="Q173" s="256"/>
      <c r="R173" s="256"/>
      <c r="S173" s="256"/>
      <c r="T173" s="25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8" t="s">
        <v>128</v>
      </c>
      <c r="AU173" s="258" t="s">
        <v>83</v>
      </c>
      <c r="AV173" s="15" t="s">
        <v>81</v>
      </c>
      <c r="AW173" s="15" t="s">
        <v>35</v>
      </c>
      <c r="AX173" s="15" t="s">
        <v>73</v>
      </c>
      <c r="AY173" s="258" t="s">
        <v>117</v>
      </c>
    </row>
    <row r="174" s="13" customFormat="1">
      <c r="A174" s="13"/>
      <c r="B174" s="227"/>
      <c r="C174" s="228"/>
      <c r="D174" s="220" t="s">
        <v>128</v>
      </c>
      <c r="E174" s="229" t="s">
        <v>19</v>
      </c>
      <c r="F174" s="230" t="s">
        <v>81</v>
      </c>
      <c r="G174" s="228"/>
      <c r="H174" s="231">
        <v>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128</v>
      </c>
      <c r="AU174" s="237" t="s">
        <v>83</v>
      </c>
      <c r="AV174" s="13" t="s">
        <v>83</v>
      </c>
      <c r="AW174" s="13" t="s">
        <v>35</v>
      </c>
      <c r="AX174" s="13" t="s">
        <v>73</v>
      </c>
      <c r="AY174" s="237" t="s">
        <v>117</v>
      </c>
    </row>
    <row r="175" s="14" customFormat="1">
      <c r="A175" s="14"/>
      <c r="B175" s="238"/>
      <c r="C175" s="239"/>
      <c r="D175" s="220" t="s">
        <v>128</v>
      </c>
      <c r="E175" s="240" t="s">
        <v>19</v>
      </c>
      <c r="F175" s="241" t="s">
        <v>130</v>
      </c>
      <c r="G175" s="239"/>
      <c r="H175" s="242">
        <v>1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128</v>
      </c>
      <c r="AU175" s="248" t="s">
        <v>83</v>
      </c>
      <c r="AV175" s="14" t="s">
        <v>124</v>
      </c>
      <c r="AW175" s="14" t="s">
        <v>35</v>
      </c>
      <c r="AX175" s="14" t="s">
        <v>81</v>
      </c>
      <c r="AY175" s="248" t="s">
        <v>117</v>
      </c>
    </row>
    <row r="176" s="2" customFormat="1" ht="16.5" customHeight="1">
      <c r="A176" s="40"/>
      <c r="B176" s="41"/>
      <c r="C176" s="207" t="s">
        <v>233</v>
      </c>
      <c r="D176" s="207" t="s">
        <v>119</v>
      </c>
      <c r="E176" s="208" t="s">
        <v>376</v>
      </c>
      <c r="F176" s="209" t="s">
        <v>377</v>
      </c>
      <c r="G176" s="210" t="s">
        <v>299</v>
      </c>
      <c r="H176" s="211">
        <v>1</v>
      </c>
      <c r="I176" s="212"/>
      <c r="J176" s="213">
        <f>ROUND(I176*H176,2)</f>
        <v>0</v>
      </c>
      <c r="K176" s="209" t="s">
        <v>19</v>
      </c>
      <c r="L176" s="46"/>
      <c r="M176" s="214" t="s">
        <v>19</v>
      </c>
      <c r="N176" s="215" t="s">
        <v>46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124</v>
      </c>
      <c r="AT176" s="218" t="s">
        <v>119</v>
      </c>
      <c r="AU176" s="218" t="s">
        <v>83</v>
      </c>
      <c r="AY176" s="19" t="s">
        <v>117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124</v>
      </c>
      <c r="BK176" s="219">
        <f>ROUND(I176*H176,2)</f>
        <v>0</v>
      </c>
      <c r="BL176" s="19" t="s">
        <v>124</v>
      </c>
      <c r="BM176" s="218" t="s">
        <v>236</v>
      </c>
    </row>
    <row r="177" s="2" customFormat="1">
      <c r="A177" s="40"/>
      <c r="B177" s="41"/>
      <c r="C177" s="42"/>
      <c r="D177" s="220" t="s">
        <v>125</v>
      </c>
      <c r="E177" s="42"/>
      <c r="F177" s="221" t="s">
        <v>377</v>
      </c>
      <c r="G177" s="42"/>
      <c r="H177" s="42"/>
      <c r="I177" s="222"/>
      <c r="J177" s="42"/>
      <c r="K177" s="42"/>
      <c r="L177" s="46"/>
      <c r="M177" s="223"/>
      <c r="N177" s="224"/>
      <c r="O177" s="87"/>
      <c r="P177" s="87"/>
      <c r="Q177" s="87"/>
      <c r="R177" s="87"/>
      <c r="S177" s="87"/>
      <c r="T177" s="88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125</v>
      </c>
      <c r="AU177" s="19" t="s">
        <v>83</v>
      </c>
    </row>
    <row r="178" s="15" customFormat="1">
      <c r="A178" s="15"/>
      <c r="B178" s="249"/>
      <c r="C178" s="250"/>
      <c r="D178" s="220" t="s">
        <v>128</v>
      </c>
      <c r="E178" s="251" t="s">
        <v>19</v>
      </c>
      <c r="F178" s="252" t="s">
        <v>378</v>
      </c>
      <c r="G178" s="250"/>
      <c r="H178" s="251" t="s">
        <v>19</v>
      </c>
      <c r="I178" s="253"/>
      <c r="J178" s="250"/>
      <c r="K178" s="250"/>
      <c r="L178" s="254"/>
      <c r="M178" s="255"/>
      <c r="N178" s="256"/>
      <c r="O178" s="256"/>
      <c r="P178" s="256"/>
      <c r="Q178" s="256"/>
      <c r="R178" s="256"/>
      <c r="S178" s="256"/>
      <c r="T178" s="25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8" t="s">
        <v>128</v>
      </c>
      <c r="AU178" s="258" t="s">
        <v>83</v>
      </c>
      <c r="AV178" s="15" t="s">
        <v>81</v>
      </c>
      <c r="AW178" s="15" t="s">
        <v>35</v>
      </c>
      <c r="AX178" s="15" t="s">
        <v>73</v>
      </c>
      <c r="AY178" s="258" t="s">
        <v>117</v>
      </c>
    </row>
    <row r="179" s="15" customFormat="1">
      <c r="A179" s="15"/>
      <c r="B179" s="249"/>
      <c r="C179" s="250"/>
      <c r="D179" s="220" t="s">
        <v>128</v>
      </c>
      <c r="E179" s="251" t="s">
        <v>19</v>
      </c>
      <c r="F179" s="252" t="s">
        <v>379</v>
      </c>
      <c r="G179" s="250"/>
      <c r="H179" s="251" t="s">
        <v>19</v>
      </c>
      <c r="I179" s="253"/>
      <c r="J179" s="250"/>
      <c r="K179" s="250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128</v>
      </c>
      <c r="AU179" s="258" t="s">
        <v>83</v>
      </c>
      <c r="AV179" s="15" t="s">
        <v>81</v>
      </c>
      <c r="AW179" s="15" t="s">
        <v>35</v>
      </c>
      <c r="AX179" s="15" t="s">
        <v>73</v>
      </c>
      <c r="AY179" s="258" t="s">
        <v>117</v>
      </c>
    </row>
    <row r="180" s="15" customFormat="1">
      <c r="A180" s="15"/>
      <c r="B180" s="249"/>
      <c r="C180" s="250"/>
      <c r="D180" s="220" t="s">
        <v>128</v>
      </c>
      <c r="E180" s="251" t="s">
        <v>19</v>
      </c>
      <c r="F180" s="252" t="s">
        <v>380</v>
      </c>
      <c r="G180" s="250"/>
      <c r="H180" s="251" t="s">
        <v>19</v>
      </c>
      <c r="I180" s="253"/>
      <c r="J180" s="250"/>
      <c r="K180" s="250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128</v>
      </c>
      <c r="AU180" s="258" t="s">
        <v>83</v>
      </c>
      <c r="AV180" s="15" t="s">
        <v>81</v>
      </c>
      <c r="AW180" s="15" t="s">
        <v>35</v>
      </c>
      <c r="AX180" s="15" t="s">
        <v>73</v>
      </c>
      <c r="AY180" s="258" t="s">
        <v>117</v>
      </c>
    </row>
    <row r="181" s="13" customFormat="1">
      <c r="A181" s="13"/>
      <c r="B181" s="227"/>
      <c r="C181" s="228"/>
      <c r="D181" s="220" t="s">
        <v>128</v>
      </c>
      <c r="E181" s="229" t="s">
        <v>19</v>
      </c>
      <c r="F181" s="230" t="s">
        <v>81</v>
      </c>
      <c r="G181" s="228"/>
      <c r="H181" s="231">
        <v>1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128</v>
      </c>
      <c r="AU181" s="237" t="s">
        <v>83</v>
      </c>
      <c r="AV181" s="13" t="s">
        <v>83</v>
      </c>
      <c r="AW181" s="13" t="s">
        <v>35</v>
      </c>
      <c r="AX181" s="13" t="s">
        <v>73</v>
      </c>
      <c r="AY181" s="237" t="s">
        <v>117</v>
      </c>
    </row>
    <row r="182" s="14" customFormat="1">
      <c r="A182" s="14"/>
      <c r="B182" s="238"/>
      <c r="C182" s="239"/>
      <c r="D182" s="220" t="s">
        <v>128</v>
      </c>
      <c r="E182" s="240" t="s">
        <v>19</v>
      </c>
      <c r="F182" s="241" t="s">
        <v>130</v>
      </c>
      <c r="G182" s="239"/>
      <c r="H182" s="242">
        <v>1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128</v>
      </c>
      <c r="AU182" s="248" t="s">
        <v>83</v>
      </c>
      <c r="AV182" s="14" t="s">
        <v>124</v>
      </c>
      <c r="AW182" s="14" t="s">
        <v>35</v>
      </c>
      <c r="AX182" s="14" t="s">
        <v>81</v>
      </c>
      <c r="AY182" s="248" t="s">
        <v>117</v>
      </c>
    </row>
    <row r="183" s="2" customFormat="1" ht="62.7" customHeight="1">
      <c r="A183" s="40"/>
      <c r="B183" s="41"/>
      <c r="C183" s="207" t="s">
        <v>179</v>
      </c>
      <c r="D183" s="207" t="s">
        <v>119</v>
      </c>
      <c r="E183" s="208" t="s">
        <v>381</v>
      </c>
      <c r="F183" s="209" t="s">
        <v>382</v>
      </c>
      <c r="G183" s="210" t="s">
        <v>299</v>
      </c>
      <c r="H183" s="211">
        <v>1</v>
      </c>
      <c r="I183" s="212"/>
      <c r="J183" s="213">
        <f>ROUND(I183*H183,2)</f>
        <v>0</v>
      </c>
      <c r="K183" s="209" t="s">
        <v>19</v>
      </c>
      <c r="L183" s="46"/>
      <c r="M183" s="214" t="s">
        <v>19</v>
      </c>
      <c r="N183" s="215" t="s">
        <v>46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124</v>
      </c>
      <c r="AT183" s="218" t="s">
        <v>119</v>
      </c>
      <c r="AU183" s="218" t="s">
        <v>83</v>
      </c>
      <c r="AY183" s="19" t="s">
        <v>117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124</v>
      </c>
      <c r="BK183" s="219">
        <f>ROUND(I183*H183,2)</f>
        <v>0</v>
      </c>
      <c r="BL183" s="19" t="s">
        <v>124</v>
      </c>
      <c r="BM183" s="218" t="s">
        <v>243</v>
      </c>
    </row>
    <row r="184" s="2" customFormat="1">
      <c r="A184" s="40"/>
      <c r="B184" s="41"/>
      <c r="C184" s="42"/>
      <c r="D184" s="220" t="s">
        <v>125</v>
      </c>
      <c r="E184" s="42"/>
      <c r="F184" s="221" t="s">
        <v>382</v>
      </c>
      <c r="G184" s="42"/>
      <c r="H184" s="42"/>
      <c r="I184" s="222"/>
      <c r="J184" s="42"/>
      <c r="K184" s="42"/>
      <c r="L184" s="46"/>
      <c r="M184" s="223"/>
      <c r="N184" s="224"/>
      <c r="O184" s="87"/>
      <c r="P184" s="87"/>
      <c r="Q184" s="87"/>
      <c r="R184" s="87"/>
      <c r="S184" s="87"/>
      <c r="T184" s="88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125</v>
      </c>
      <c r="AU184" s="19" t="s">
        <v>83</v>
      </c>
    </row>
    <row r="185" s="2" customFormat="1" ht="24.15" customHeight="1">
      <c r="A185" s="40"/>
      <c r="B185" s="41"/>
      <c r="C185" s="207" t="s">
        <v>7</v>
      </c>
      <c r="D185" s="207" t="s">
        <v>119</v>
      </c>
      <c r="E185" s="208" t="s">
        <v>383</v>
      </c>
      <c r="F185" s="209" t="s">
        <v>384</v>
      </c>
      <c r="G185" s="210" t="s">
        <v>299</v>
      </c>
      <c r="H185" s="211">
        <v>1</v>
      </c>
      <c r="I185" s="212"/>
      <c r="J185" s="213">
        <f>ROUND(I185*H185,2)</f>
        <v>0</v>
      </c>
      <c r="K185" s="209" t="s">
        <v>19</v>
      </c>
      <c r="L185" s="46"/>
      <c r="M185" s="214" t="s">
        <v>19</v>
      </c>
      <c r="N185" s="215" t="s">
        <v>46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124</v>
      </c>
      <c r="AT185" s="218" t="s">
        <v>119</v>
      </c>
      <c r="AU185" s="218" t="s">
        <v>83</v>
      </c>
      <c r="AY185" s="19" t="s">
        <v>117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124</v>
      </c>
      <c r="BK185" s="219">
        <f>ROUND(I185*H185,2)</f>
        <v>0</v>
      </c>
      <c r="BL185" s="19" t="s">
        <v>124</v>
      </c>
      <c r="BM185" s="218" t="s">
        <v>247</v>
      </c>
    </row>
    <row r="186" s="2" customFormat="1">
      <c r="A186" s="40"/>
      <c r="B186" s="41"/>
      <c r="C186" s="42"/>
      <c r="D186" s="220" t="s">
        <v>125</v>
      </c>
      <c r="E186" s="42"/>
      <c r="F186" s="221" t="s">
        <v>384</v>
      </c>
      <c r="G186" s="42"/>
      <c r="H186" s="42"/>
      <c r="I186" s="222"/>
      <c r="J186" s="42"/>
      <c r="K186" s="42"/>
      <c r="L186" s="46"/>
      <c r="M186" s="223"/>
      <c r="N186" s="224"/>
      <c r="O186" s="87"/>
      <c r="P186" s="87"/>
      <c r="Q186" s="87"/>
      <c r="R186" s="87"/>
      <c r="S186" s="87"/>
      <c r="T186" s="88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125</v>
      </c>
      <c r="AU186" s="19" t="s">
        <v>83</v>
      </c>
    </row>
    <row r="187" s="2" customFormat="1" ht="33" customHeight="1">
      <c r="A187" s="40"/>
      <c r="B187" s="41"/>
      <c r="C187" s="207" t="s">
        <v>186</v>
      </c>
      <c r="D187" s="207" t="s">
        <v>119</v>
      </c>
      <c r="E187" s="208" t="s">
        <v>385</v>
      </c>
      <c r="F187" s="209" t="s">
        <v>386</v>
      </c>
      <c r="G187" s="210" t="s">
        <v>299</v>
      </c>
      <c r="H187" s="211">
        <v>1</v>
      </c>
      <c r="I187" s="212"/>
      <c r="J187" s="213">
        <f>ROUND(I187*H187,2)</f>
        <v>0</v>
      </c>
      <c r="K187" s="209" t="s">
        <v>19</v>
      </c>
      <c r="L187" s="46"/>
      <c r="M187" s="214" t="s">
        <v>19</v>
      </c>
      <c r="N187" s="215" t="s">
        <v>46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8" t="s">
        <v>124</v>
      </c>
      <c r="AT187" s="218" t="s">
        <v>119</v>
      </c>
      <c r="AU187" s="218" t="s">
        <v>83</v>
      </c>
      <c r="AY187" s="19" t="s">
        <v>117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124</v>
      </c>
      <c r="BK187" s="219">
        <f>ROUND(I187*H187,2)</f>
        <v>0</v>
      </c>
      <c r="BL187" s="19" t="s">
        <v>124</v>
      </c>
      <c r="BM187" s="218" t="s">
        <v>257</v>
      </c>
    </row>
    <row r="188" s="2" customFormat="1">
      <c r="A188" s="40"/>
      <c r="B188" s="41"/>
      <c r="C188" s="42"/>
      <c r="D188" s="220" t="s">
        <v>125</v>
      </c>
      <c r="E188" s="42"/>
      <c r="F188" s="221" t="s">
        <v>386</v>
      </c>
      <c r="G188" s="42"/>
      <c r="H188" s="42"/>
      <c r="I188" s="222"/>
      <c r="J188" s="42"/>
      <c r="K188" s="42"/>
      <c r="L188" s="46"/>
      <c r="M188" s="223"/>
      <c r="N188" s="224"/>
      <c r="O188" s="87"/>
      <c r="P188" s="87"/>
      <c r="Q188" s="87"/>
      <c r="R188" s="87"/>
      <c r="S188" s="87"/>
      <c r="T188" s="88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125</v>
      </c>
      <c r="AU188" s="19" t="s">
        <v>83</v>
      </c>
    </row>
    <row r="189" s="15" customFormat="1">
      <c r="A189" s="15"/>
      <c r="B189" s="249"/>
      <c r="C189" s="250"/>
      <c r="D189" s="220" t="s">
        <v>128</v>
      </c>
      <c r="E189" s="251" t="s">
        <v>19</v>
      </c>
      <c r="F189" s="252" t="s">
        <v>387</v>
      </c>
      <c r="G189" s="250"/>
      <c r="H189" s="251" t="s">
        <v>19</v>
      </c>
      <c r="I189" s="253"/>
      <c r="J189" s="250"/>
      <c r="K189" s="250"/>
      <c r="L189" s="254"/>
      <c r="M189" s="255"/>
      <c r="N189" s="256"/>
      <c r="O189" s="256"/>
      <c r="P189" s="256"/>
      <c r="Q189" s="256"/>
      <c r="R189" s="256"/>
      <c r="S189" s="256"/>
      <c r="T189" s="25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8" t="s">
        <v>128</v>
      </c>
      <c r="AU189" s="258" t="s">
        <v>83</v>
      </c>
      <c r="AV189" s="15" t="s">
        <v>81</v>
      </c>
      <c r="AW189" s="15" t="s">
        <v>35</v>
      </c>
      <c r="AX189" s="15" t="s">
        <v>73</v>
      </c>
      <c r="AY189" s="258" t="s">
        <v>117</v>
      </c>
    </row>
    <row r="190" s="13" customFormat="1">
      <c r="A190" s="13"/>
      <c r="B190" s="227"/>
      <c r="C190" s="228"/>
      <c r="D190" s="220" t="s">
        <v>128</v>
      </c>
      <c r="E190" s="229" t="s">
        <v>19</v>
      </c>
      <c r="F190" s="230" t="s">
        <v>81</v>
      </c>
      <c r="G190" s="228"/>
      <c r="H190" s="231">
        <v>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128</v>
      </c>
      <c r="AU190" s="237" t="s">
        <v>83</v>
      </c>
      <c r="AV190" s="13" t="s">
        <v>83</v>
      </c>
      <c r="AW190" s="13" t="s">
        <v>35</v>
      </c>
      <c r="AX190" s="13" t="s">
        <v>73</v>
      </c>
      <c r="AY190" s="237" t="s">
        <v>117</v>
      </c>
    </row>
    <row r="191" s="14" customFormat="1">
      <c r="A191" s="14"/>
      <c r="B191" s="238"/>
      <c r="C191" s="239"/>
      <c r="D191" s="220" t="s">
        <v>128</v>
      </c>
      <c r="E191" s="240" t="s">
        <v>19</v>
      </c>
      <c r="F191" s="241" t="s">
        <v>130</v>
      </c>
      <c r="G191" s="239"/>
      <c r="H191" s="242">
        <v>1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128</v>
      </c>
      <c r="AU191" s="248" t="s">
        <v>83</v>
      </c>
      <c r="AV191" s="14" t="s">
        <v>124</v>
      </c>
      <c r="AW191" s="14" t="s">
        <v>35</v>
      </c>
      <c r="AX191" s="14" t="s">
        <v>81</v>
      </c>
      <c r="AY191" s="248" t="s">
        <v>117</v>
      </c>
    </row>
    <row r="192" s="2" customFormat="1" ht="33" customHeight="1">
      <c r="A192" s="40"/>
      <c r="B192" s="41"/>
      <c r="C192" s="207" t="s">
        <v>388</v>
      </c>
      <c r="D192" s="207" t="s">
        <v>119</v>
      </c>
      <c r="E192" s="208" t="s">
        <v>389</v>
      </c>
      <c r="F192" s="209" t="s">
        <v>390</v>
      </c>
      <c r="G192" s="210" t="s">
        <v>299</v>
      </c>
      <c r="H192" s="211">
        <v>1</v>
      </c>
      <c r="I192" s="212"/>
      <c r="J192" s="213">
        <f>ROUND(I192*H192,2)</f>
        <v>0</v>
      </c>
      <c r="K192" s="209" t="s">
        <v>19</v>
      </c>
      <c r="L192" s="46"/>
      <c r="M192" s="214" t="s">
        <v>19</v>
      </c>
      <c r="N192" s="215" t="s">
        <v>46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124</v>
      </c>
      <c r="AT192" s="218" t="s">
        <v>119</v>
      </c>
      <c r="AU192" s="218" t="s">
        <v>83</v>
      </c>
      <c r="AY192" s="19" t="s">
        <v>117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124</v>
      </c>
      <c r="BK192" s="219">
        <f>ROUND(I192*H192,2)</f>
        <v>0</v>
      </c>
      <c r="BL192" s="19" t="s">
        <v>124</v>
      </c>
      <c r="BM192" s="218" t="s">
        <v>391</v>
      </c>
    </row>
    <row r="193" s="2" customFormat="1">
      <c r="A193" s="40"/>
      <c r="B193" s="41"/>
      <c r="C193" s="42"/>
      <c r="D193" s="220" t="s">
        <v>125</v>
      </c>
      <c r="E193" s="42"/>
      <c r="F193" s="221" t="s">
        <v>390</v>
      </c>
      <c r="G193" s="42"/>
      <c r="H193" s="42"/>
      <c r="I193" s="222"/>
      <c r="J193" s="42"/>
      <c r="K193" s="42"/>
      <c r="L193" s="46"/>
      <c r="M193" s="269"/>
      <c r="N193" s="270"/>
      <c r="O193" s="271"/>
      <c r="P193" s="271"/>
      <c r="Q193" s="271"/>
      <c r="R193" s="271"/>
      <c r="S193" s="271"/>
      <c r="T193" s="272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125</v>
      </c>
      <c r="AU193" s="19" t="s">
        <v>83</v>
      </c>
    </row>
    <row r="194" s="2" customFormat="1" ht="6.96" customHeight="1">
      <c r="A194" s="40"/>
      <c r="B194" s="62"/>
      <c r="C194" s="63"/>
      <c r="D194" s="63"/>
      <c r="E194" s="63"/>
      <c r="F194" s="63"/>
      <c r="G194" s="63"/>
      <c r="H194" s="63"/>
      <c r="I194" s="63"/>
      <c r="J194" s="63"/>
      <c r="K194" s="63"/>
      <c r="L194" s="46"/>
      <c r="M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</row>
  </sheetData>
  <sheetProtection sheet="1" autoFilter="0" formatColumns="0" formatRows="0" objects="1" scenarios="1" spinCount="100000" saltValue="uaRnL40h8oZ2D1o6bRa1FD8btW/TdcaNjzqgCLkIuhTNaGv84Nl2ze1egfyAdCytw3eRvsBqnP0Hv6rRp/vK5g==" hashValue="2ARgzkDG8QXU12YsMZJ2htw3yMwM5NsxwACvsh9oNSWsm/gMoGc5iryOcPeHZAfPlb71Ta6Ji1OUXY+bJX5Edw==" algorithmName="SHA-512" password="CC35"/>
  <autoFilter ref="C83:K19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392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393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394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395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396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397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398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399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400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401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402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80</v>
      </c>
      <c r="F18" s="284" t="s">
        <v>403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404</v>
      </c>
      <c r="F19" s="284" t="s">
        <v>405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406</v>
      </c>
      <c r="F20" s="284" t="s">
        <v>407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89</v>
      </c>
      <c r="F21" s="284" t="s">
        <v>88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293</v>
      </c>
      <c r="F22" s="284" t="s">
        <v>408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409</v>
      </c>
      <c r="F23" s="284" t="s">
        <v>410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411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412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413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414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415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416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417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418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419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103</v>
      </c>
      <c r="F36" s="284"/>
      <c r="G36" s="284" t="s">
        <v>420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421</v>
      </c>
      <c r="F37" s="284"/>
      <c r="G37" s="284" t="s">
        <v>422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54</v>
      </c>
      <c r="F38" s="284"/>
      <c r="G38" s="284" t="s">
        <v>423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55</v>
      </c>
      <c r="F39" s="284"/>
      <c r="G39" s="284" t="s">
        <v>424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104</v>
      </c>
      <c r="F40" s="284"/>
      <c r="G40" s="284" t="s">
        <v>425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105</v>
      </c>
      <c r="F41" s="284"/>
      <c r="G41" s="284" t="s">
        <v>426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427</v>
      </c>
      <c r="F42" s="284"/>
      <c r="G42" s="284" t="s">
        <v>428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429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430</v>
      </c>
      <c r="F44" s="284"/>
      <c r="G44" s="284" t="s">
        <v>431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107</v>
      </c>
      <c r="F45" s="284"/>
      <c r="G45" s="284" t="s">
        <v>432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433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434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435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436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437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438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439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440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441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442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443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444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445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446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447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448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449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450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451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452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453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454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455</v>
      </c>
      <c r="D76" s="302"/>
      <c r="E76" s="302"/>
      <c r="F76" s="302" t="s">
        <v>456</v>
      </c>
      <c r="G76" s="303"/>
      <c r="H76" s="302" t="s">
        <v>55</v>
      </c>
      <c r="I76" s="302" t="s">
        <v>58</v>
      </c>
      <c r="J76" s="302" t="s">
        <v>457</v>
      </c>
      <c r="K76" s="301"/>
    </row>
    <row r="77" s="1" customFormat="1" ht="17.25" customHeight="1">
      <c r="B77" s="299"/>
      <c r="C77" s="304" t="s">
        <v>458</v>
      </c>
      <c r="D77" s="304"/>
      <c r="E77" s="304"/>
      <c r="F77" s="305" t="s">
        <v>459</v>
      </c>
      <c r="G77" s="306"/>
      <c r="H77" s="304"/>
      <c r="I77" s="304"/>
      <c r="J77" s="304" t="s">
        <v>460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54</v>
      </c>
      <c r="D79" s="309"/>
      <c r="E79" s="309"/>
      <c r="F79" s="310" t="s">
        <v>461</v>
      </c>
      <c r="G79" s="311"/>
      <c r="H79" s="287" t="s">
        <v>462</v>
      </c>
      <c r="I79" s="287" t="s">
        <v>463</v>
      </c>
      <c r="J79" s="287">
        <v>20</v>
      </c>
      <c r="K79" s="301"/>
    </row>
    <row r="80" s="1" customFormat="1" ht="15" customHeight="1">
      <c r="B80" s="299"/>
      <c r="C80" s="287" t="s">
        <v>464</v>
      </c>
      <c r="D80" s="287"/>
      <c r="E80" s="287"/>
      <c r="F80" s="310" t="s">
        <v>461</v>
      </c>
      <c r="G80" s="311"/>
      <c r="H80" s="287" t="s">
        <v>465</v>
      </c>
      <c r="I80" s="287" t="s">
        <v>463</v>
      </c>
      <c r="J80" s="287">
        <v>120</v>
      </c>
      <c r="K80" s="301"/>
    </row>
    <row r="81" s="1" customFormat="1" ht="15" customHeight="1">
      <c r="B81" s="312"/>
      <c r="C81" s="287" t="s">
        <v>466</v>
      </c>
      <c r="D81" s="287"/>
      <c r="E81" s="287"/>
      <c r="F81" s="310" t="s">
        <v>467</v>
      </c>
      <c r="G81" s="311"/>
      <c r="H81" s="287" t="s">
        <v>468</v>
      </c>
      <c r="I81" s="287" t="s">
        <v>463</v>
      </c>
      <c r="J81" s="287">
        <v>50</v>
      </c>
      <c r="K81" s="301"/>
    </row>
    <row r="82" s="1" customFormat="1" ht="15" customHeight="1">
      <c r="B82" s="312"/>
      <c r="C82" s="287" t="s">
        <v>469</v>
      </c>
      <c r="D82" s="287"/>
      <c r="E82" s="287"/>
      <c r="F82" s="310" t="s">
        <v>461</v>
      </c>
      <c r="G82" s="311"/>
      <c r="H82" s="287" t="s">
        <v>470</v>
      </c>
      <c r="I82" s="287" t="s">
        <v>471</v>
      </c>
      <c r="J82" s="287"/>
      <c r="K82" s="301"/>
    </row>
    <row r="83" s="1" customFormat="1" ht="15" customHeight="1">
      <c r="B83" s="312"/>
      <c r="C83" s="313" t="s">
        <v>472</v>
      </c>
      <c r="D83" s="313"/>
      <c r="E83" s="313"/>
      <c r="F83" s="314" t="s">
        <v>467</v>
      </c>
      <c r="G83" s="313"/>
      <c r="H83" s="313" t="s">
        <v>473</v>
      </c>
      <c r="I83" s="313" t="s">
        <v>463</v>
      </c>
      <c r="J83" s="313">
        <v>15</v>
      </c>
      <c r="K83" s="301"/>
    </row>
    <row r="84" s="1" customFormat="1" ht="15" customHeight="1">
      <c r="B84" s="312"/>
      <c r="C84" s="313" t="s">
        <v>474</v>
      </c>
      <c r="D84" s="313"/>
      <c r="E84" s="313"/>
      <c r="F84" s="314" t="s">
        <v>467</v>
      </c>
      <c r="G84" s="313"/>
      <c r="H84" s="313" t="s">
        <v>475</v>
      </c>
      <c r="I84" s="313" t="s">
        <v>463</v>
      </c>
      <c r="J84" s="313">
        <v>15</v>
      </c>
      <c r="K84" s="301"/>
    </row>
    <row r="85" s="1" customFormat="1" ht="15" customHeight="1">
      <c r="B85" s="312"/>
      <c r="C85" s="313" t="s">
        <v>476</v>
      </c>
      <c r="D85" s="313"/>
      <c r="E85" s="313"/>
      <c r="F85" s="314" t="s">
        <v>467</v>
      </c>
      <c r="G85" s="313"/>
      <c r="H85" s="313" t="s">
        <v>477</v>
      </c>
      <c r="I85" s="313" t="s">
        <v>463</v>
      </c>
      <c r="J85" s="313">
        <v>20</v>
      </c>
      <c r="K85" s="301"/>
    </row>
    <row r="86" s="1" customFormat="1" ht="15" customHeight="1">
      <c r="B86" s="312"/>
      <c r="C86" s="313" t="s">
        <v>478</v>
      </c>
      <c r="D86" s="313"/>
      <c r="E86" s="313"/>
      <c r="F86" s="314" t="s">
        <v>467</v>
      </c>
      <c r="G86" s="313"/>
      <c r="H86" s="313" t="s">
        <v>479</v>
      </c>
      <c r="I86" s="313" t="s">
        <v>463</v>
      </c>
      <c r="J86" s="313">
        <v>20</v>
      </c>
      <c r="K86" s="301"/>
    </row>
    <row r="87" s="1" customFormat="1" ht="15" customHeight="1">
      <c r="B87" s="312"/>
      <c r="C87" s="287" t="s">
        <v>480</v>
      </c>
      <c r="D87" s="287"/>
      <c r="E87" s="287"/>
      <c r="F87" s="310" t="s">
        <v>467</v>
      </c>
      <c r="G87" s="311"/>
      <c r="H87" s="287" t="s">
        <v>481</v>
      </c>
      <c r="I87" s="287" t="s">
        <v>463</v>
      </c>
      <c r="J87" s="287">
        <v>50</v>
      </c>
      <c r="K87" s="301"/>
    </row>
    <row r="88" s="1" customFormat="1" ht="15" customHeight="1">
      <c r="B88" s="312"/>
      <c r="C88" s="287" t="s">
        <v>482</v>
      </c>
      <c r="D88" s="287"/>
      <c r="E88" s="287"/>
      <c r="F88" s="310" t="s">
        <v>467</v>
      </c>
      <c r="G88" s="311"/>
      <c r="H88" s="287" t="s">
        <v>483</v>
      </c>
      <c r="I88" s="287" t="s">
        <v>463</v>
      </c>
      <c r="J88" s="287">
        <v>20</v>
      </c>
      <c r="K88" s="301"/>
    </row>
    <row r="89" s="1" customFormat="1" ht="15" customHeight="1">
      <c r="B89" s="312"/>
      <c r="C89" s="287" t="s">
        <v>484</v>
      </c>
      <c r="D89" s="287"/>
      <c r="E89" s="287"/>
      <c r="F89" s="310" t="s">
        <v>467</v>
      </c>
      <c r="G89" s="311"/>
      <c r="H89" s="287" t="s">
        <v>485</v>
      </c>
      <c r="I89" s="287" t="s">
        <v>463</v>
      </c>
      <c r="J89" s="287">
        <v>20</v>
      </c>
      <c r="K89" s="301"/>
    </row>
    <row r="90" s="1" customFormat="1" ht="15" customHeight="1">
      <c r="B90" s="312"/>
      <c r="C90" s="287" t="s">
        <v>486</v>
      </c>
      <c r="D90" s="287"/>
      <c r="E90" s="287"/>
      <c r="F90" s="310" t="s">
        <v>467</v>
      </c>
      <c r="G90" s="311"/>
      <c r="H90" s="287" t="s">
        <v>487</v>
      </c>
      <c r="I90" s="287" t="s">
        <v>463</v>
      </c>
      <c r="J90" s="287">
        <v>50</v>
      </c>
      <c r="K90" s="301"/>
    </row>
    <row r="91" s="1" customFormat="1" ht="15" customHeight="1">
      <c r="B91" s="312"/>
      <c r="C91" s="287" t="s">
        <v>488</v>
      </c>
      <c r="D91" s="287"/>
      <c r="E91" s="287"/>
      <c r="F91" s="310" t="s">
        <v>467</v>
      </c>
      <c r="G91" s="311"/>
      <c r="H91" s="287" t="s">
        <v>488</v>
      </c>
      <c r="I91" s="287" t="s">
        <v>463</v>
      </c>
      <c r="J91" s="287">
        <v>50</v>
      </c>
      <c r="K91" s="301"/>
    </row>
    <row r="92" s="1" customFormat="1" ht="15" customHeight="1">
      <c r="B92" s="312"/>
      <c r="C92" s="287" t="s">
        <v>489</v>
      </c>
      <c r="D92" s="287"/>
      <c r="E92" s="287"/>
      <c r="F92" s="310" t="s">
        <v>467</v>
      </c>
      <c r="G92" s="311"/>
      <c r="H92" s="287" t="s">
        <v>490</v>
      </c>
      <c r="I92" s="287" t="s">
        <v>463</v>
      </c>
      <c r="J92" s="287">
        <v>255</v>
      </c>
      <c r="K92" s="301"/>
    </row>
    <row r="93" s="1" customFormat="1" ht="15" customHeight="1">
      <c r="B93" s="312"/>
      <c r="C93" s="287" t="s">
        <v>491</v>
      </c>
      <c r="D93" s="287"/>
      <c r="E93" s="287"/>
      <c r="F93" s="310" t="s">
        <v>461</v>
      </c>
      <c r="G93" s="311"/>
      <c r="H93" s="287" t="s">
        <v>492</v>
      </c>
      <c r="I93" s="287" t="s">
        <v>493</v>
      </c>
      <c r="J93" s="287"/>
      <c r="K93" s="301"/>
    </row>
    <row r="94" s="1" customFormat="1" ht="15" customHeight="1">
      <c r="B94" s="312"/>
      <c r="C94" s="287" t="s">
        <v>494</v>
      </c>
      <c r="D94" s="287"/>
      <c r="E94" s="287"/>
      <c r="F94" s="310" t="s">
        <v>461</v>
      </c>
      <c r="G94" s="311"/>
      <c r="H94" s="287" t="s">
        <v>495</v>
      </c>
      <c r="I94" s="287" t="s">
        <v>496</v>
      </c>
      <c r="J94" s="287"/>
      <c r="K94" s="301"/>
    </row>
    <row r="95" s="1" customFormat="1" ht="15" customHeight="1">
      <c r="B95" s="312"/>
      <c r="C95" s="287" t="s">
        <v>497</v>
      </c>
      <c r="D95" s="287"/>
      <c r="E95" s="287"/>
      <c r="F95" s="310" t="s">
        <v>461</v>
      </c>
      <c r="G95" s="311"/>
      <c r="H95" s="287" t="s">
        <v>497</v>
      </c>
      <c r="I95" s="287" t="s">
        <v>496</v>
      </c>
      <c r="J95" s="287"/>
      <c r="K95" s="301"/>
    </row>
    <row r="96" s="1" customFormat="1" ht="15" customHeight="1">
      <c r="B96" s="312"/>
      <c r="C96" s="287" t="s">
        <v>39</v>
      </c>
      <c r="D96" s="287"/>
      <c r="E96" s="287"/>
      <c r="F96" s="310" t="s">
        <v>461</v>
      </c>
      <c r="G96" s="311"/>
      <c r="H96" s="287" t="s">
        <v>498</v>
      </c>
      <c r="I96" s="287" t="s">
        <v>496</v>
      </c>
      <c r="J96" s="287"/>
      <c r="K96" s="301"/>
    </row>
    <row r="97" s="1" customFormat="1" ht="15" customHeight="1">
      <c r="B97" s="312"/>
      <c r="C97" s="287" t="s">
        <v>49</v>
      </c>
      <c r="D97" s="287"/>
      <c r="E97" s="287"/>
      <c r="F97" s="310" t="s">
        <v>461</v>
      </c>
      <c r="G97" s="311"/>
      <c r="H97" s="287" t="s">
        <v>499</v>
      </c>
      <c r="I97" s="287" t="s">
        <v>496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500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455</v>
      </c>
      <c r="D103" s="302"/>
      <c r="E103" s="302"/>
      <c r="F103" s="302" t="s">
        <v>456</v>
      </c>
      <c r="G103" s="303"/>
      <c r="H103" s="302" t="s">
        <v>55</v>
      </c>
      <c r="I103" s="302" t="s">
        <v>58</v>
      </c>
      <c r="J103" s="302" t="s">
        <v>457</v>
      </c>
      <c r="K103" s="301"/>
    </row>
    <row r="104" s="1" customFormat="1" ht="17.25" customHeight="1">
      <c r="B104" s="299"/>
      <c r="C104" s="304" t="s">
        <v>458</v>
      </c>
      <c r="D104" s="304"/>
      <c r="E104" s="304"/>
      <c r="F104" s="305" t="s">
        <v>459</v>
      </c>
      <c r="G104" s="306"/>
      <c r="H104" s="304"/>
      <c r="I104" s="304"/>
      <c r="J104" s="304" t="s">
        <v>460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54</v>
      </c>
      <c r="D106" s="309"/>
      <c r="E106" s="309"/>
      <c r="F106" s="310" t="s">
        <v>461</v>
      </c>
      <c r="G106" s="287"/>
      <c r="H106" s="287" t="s">
        <v>501</v>
      </c>
      <c r="I106" s="287" t="s">
        <v>463</v>
      </c>
      <c r="J106" s="287">
        <v>20</v>
      </c>
      <c r="K106" s="301"/>
    </row>
    <row r="107" s="1" customFormat="1" ht="15" customHeight="1">
      <c r="B107" s="299"/>
      <c r="C107" s="287" t="s">
        <v>464</v>
      </c>
      <c r="D107" s="287"/>
      <c r="E107" s="287"/>
      <c r="F107" s="310" t="s">
        <v>461</v>
      </c>
      <c r="G107" s="287"/>
      <c r="H107" s="287" t="s">
        <v>501</v>
      </c>
      <c r="I107" s="287" t="s">
        <v>463</v>
      </c>
      <c r="J107" s="287">
        <v>120</v>
      </c>
      <c r="K107" s="301"/>
    </row>
    <row r="108" s="1" customFormat="1" ht="15" customHeight="1">
      <c r="B108" s="312"/>
      <c r="C108" s="287" t="s">
        <v>466</v>
      </c>
      <c r="D108" s="287"/>
      <c r="E108" s="287"/>
      <c r="F108" s="310" t="s">
        <v>467</v>
      </c>
      <c r="G108" s="287"/>
      <c r="H108" s="287" t="s">
        <v>501</v>
      </c>
      <c r="I108" s="287" t="s">
        <v>463</v>
      </c>
      <c r="J108" s="287">
        <v>50</v>
      </c>
      <c r="K108" s="301"/>
    </row>
    <row r="109" s="1" customFormat="1" ht="15" customHeight="1">
      <c r="B109" s="312"/>
      <c r="C109" s="287" t="s">
        <v>469</v>
      </c>
      <c r="D109" s="287"/>
      <c r="E109" s="287"/>
      <c r="F109" s="310" t="s">
        <v>461</v>
      </c>
      <c r="G109" s="287"/>
      <c r="H109" s="287" t="s">
        <v>501</v>
      </c>
      <c r="I109" s="287" t="s">
        <v>471</v>
      </c>
      <c r="J109" s="287"/>
      <c r="K109" s="301"/>
    </row>
    <row r="110" s="1" customFormat="1" ht="15" customHeight="1">
      <c r="B110" s="312"/>
      <c r="C110" s="287" t="s">
        <v>480</v>
      </c>
      <c r="D110" s="287"/>
      <c r="E110" s="287"/>
      <c r="F110" s="310" t="s">
        <v>467</v>
      </c>
      <c r="G110" s="287"/>
      <c r="H110" s="287" t="s">
        <v>501</v>
      </c>
      <c r="I110" s="287" t="s">
        <v>463</v>
      </c>
      <c r="J110" s="287">
        <v>50</v>
      </c>
      <c r="K110" s="301"/>
    </row>
    <row r="111" s="1" customFormat="1" ht="15" customHeight="1">
      <c r="B111" s="312"/>
      <c r="C111" s="287" t="s">
        <v>488</v>
      </c>
      <c r="D111" s="287"/>
      <c r="E111" s="287"/>
      <c r="F111" s="310" t="s">
        <v>467</v>
      </c>
      <c r="G111" s="287"/>
      <c r="H111" s="287" t="s">
        <v>501</v>
      </c>
      <c r="I111" s="287" t="s">
        <v>463</v>
      </c>
      <c r="J111" s="287">
        <v>50</v>
      </c>
      <c r="K111" s="301"/>
    </row>
    <row r="112" s="1" customFormat="1" ht="15" customHeight="1">
      <c r="B112" s="312"/>
      <c r="C112" s="287" t="s">
        <v>486</v>
      </c>
      <c r="D112" s="287"/>
      <c r="E112" s="287"/>
      <c r="F112" s="310" t="s">
        <v>467</v>
      </c>
      <c r="G112" s="287"/>
      <c r="H112" s="287" t="s">
        <v>501</v>
      </c>
      <c r="I112" s="287" t="s">
        <v>463</v>
      </c>
      <c r="J112" s="287">
        <v>50</v>
      </c>
      <c r="K112" s="301"/>
    </row>
    <row r="113" s="1" customFormat="1" ht="15" customHeight="1">
      <c r="B113" s="312"/>
      <c r="C113" s="287" t="s">
        <v>54</v>
      </c>
      <c r="D113" s="287"/>
      <c r="E113" s="287"/>
      <c r="F113" s="310" t="s">
        <v>461</v>
      </c>
      <c r="G113" s="287"/>
      <c r="H113" s="287" t="s">
        <v>502</v>
      </c>
      <c r="I113" s="287" t="s">
        <v>463</v>
      </c>
      <c r="J113" s="287">
        <v>20</v>
      </c>
      <c r="K113" s="301"/>
    </row>
    <row r="114" s="1" customFormat="1" ht="15" customHeight="1">
      <c r="B114" s="312"/>
      <c r="C114" s="287" t="s">
        <v>503</v>
      </c>
      <c r="D114" s="287"/>
      <c r="E114" s="287"/>
      <c r="F114" s="310" t="s">
        <v>461</v>
      </c>
      <c r="G114" s="287"/>
      <c r="H114" s="287" t="s">
        <v>504</v>
      </c>
      <c r="I114" s="287" t="s">
        <v>463</v>
      </c>
      <c r="J114" s="287">
        <v>120</v>
      </c>
      <c r="K114" s="301"/>
    </row>
    <row r="115" s="1" customFormat="1" ht="15" customHeight="1">
      <c r="B115" s="312"/>
      <c r="C115" s="287" t="s">
        <v>39</v>
      </c>
      <c r="D115" s="287"/>
      <c r="E115" s="287"/>
      <c r="F115" s="310" t="s">
        <v>461</v>
      </c>
      <c r="G115" s="287"/>
      <c r="H115" s="287" t="s">
        <v>505</v>
      </c>
      <c r="I115" s="287" t="s">
        <v>496</v>
      </c>
      <c r="J115" s="287"/>
      <c r="K115" s="301"/>
    </row>
    <row r="116" s="1" customFormat="1" ht="15" customHeight="1">
      <c r="B116" s="312"/>
      <c r="C116" s="287" t="s">
        <v>49</v>
      </c>
      <c r="D116" s="287"/>
      <c r="E116" s="287"/>
      <c r="F116" s="310" t="s">
        <v>461</v>
      </c>
      <c r="G116" s="287"/>
      <c r="H116" s="287" t="s">
        <v>506</v>
      </c>
      <c r="I116" s="287" t="s">
        <v>496</v>
      </c>
      <c r="J116" s="287"/>
      <c r="K116" s="301"/>
    </row>
    <row r="117" s="1" customFormat="1" ht="15" customHeight="1">
      <c r="B117" s="312"/>
      <c r="C117" s="287" t="s">
        <v>58</v>
      </c>
      <c r="D117" s="287"/>
      <c r="E117" s="287"/>
      <c r="F117" s="310" t="s">
        <v>461</v>
      </c>
      <c r="G117" s="287"/>
      <c r="H117" s="287" t="s">
        <v>507</v>
      </c>
      <c r="I117" s="287" t="s">
        <v>508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509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455</v>
      </c>
      <c r="D123" s="302"/>
      <c r="E123" s="302"/>
      <c r="F123" s="302" t="s">
        <v>456</v>
      </c>
      <c r="G123" s="303"/>
      <c r="H123" s="302" t="s">
        <v>55</v>
      </c>
      <c r="I123" s="302" t="s">
        <v>58</v>
      </c>
      <c r="J123" s="302" t="s">
        <v>457</v>
      </c>
      <c r="K123" s="331"/>
    </row>
    <row r="124" s="1" customFormat="1" ht="17.25" customHeight="1">
      <c r="B124" s="330"/>
      <c r="C124" s="304" t="s">
        <v>458</v>
      </c>
      <c r="D124" s="304"/>
      <c r="E124" s="304"/>
      <c r="F124" s="305" t="s">
        <v>459</v>
      </c>
      <c r="G124" s="306"/>
      <c r="H124" s="304"/>
      <c r="I124" s="304"/>
      <c r="J124" s="304" t="s">
        <v>460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464</v>
      </c>
      <c r="D126" s="309"/>
      <c r="E126" s="309"/>
      <c r="F126" s="310" t="s">
        <v>461</v>
      </c>
      <c r="G126" s="287"/>
      <c r="H126" s="287" t="s">
        <v>501</v>
      </c>
      <c r="I126" s="287" t="s">
        <v>463</v>
      </c>
      <c r="J126" s="287">
        <v>120</v>
      </c>
      <c r="K126" s="335"/>
    </row>
    <row r="127" s="1" customFormat="1" ht="15" customHeight="1">
      <c r="B127" s="332"/>
      <c r="C127" s="287" t="s">
        <v>510</v>
      </c>
      <c r="D127" s="287"/>
      <c r="E127" s="287"/>
      <c r="F127" s="310" t="s">
        <v>461</v>
      </c>
      <c r="G127" s="287"/>
      <c r="H127" s="287" t="s">
        <v>511</v>
      </c>
      <c r="I127" s="287" t="s">
        <v>463</v>
      </c>
      <c r="J127" s="287" t="s">
        <v>512</v>
      </c>
      <c r="K127" s="335"/>
    </row>
    <row r="128" s="1" customFormat="1" ht="15" customHeight="1">
      <c r="B128" s="332"/>
      <c r="C128" s="287" t="s">
        <v>409</v>
      </c>
      <c r="D128" s="287"/>
      <c r="E128" s="287"/>
      <c r="F128" s="310" t="s">
        <v>461</v>
      </c>
      <c r="G128" s="287"/>
      <c r="H128" s="287" t="s">
        <v>513</v>
      </c>
      <c r="I128" s="287" t="s">
        <v>463</v>
      </c>
      <c r="J128" s="287" t="s">
        <v>512</v>
      </c>
      <c r="K128" s="335"/>
    </row>
    <row r="129" s="1" customFormat="1" ht="15" customHeight="1">
      <c r="B129" s="332"/>
      <c r="C129" s="287" t="s">
        <v>472</v>
      </c>
      <c r="D129" s="287"/>
      <c r="E129" s="287"/>
      <c r="F129" s="310" t="s">
        <v>467</v>
      </c>
      <c r="G129" s="287"/>
      <c r="H129" s="287" t="s">
        <v>473</v>
      </c>
      <c r="I129" s="287" t="s">
        <v>463</v>
      </c>
      <c r="J129" s="287">
        <v>15</v>
      </c>
      <c r="K129" s="335"/>
    </row>
    <row r="130" s="1" customFormat="1" ht="15" customHeight="1">
      <c r="B130" s="332"/>
      <c r="C130" s="313" t="s">
        <v>474</v>
      </c>
      <c r="D130" s="313"/>
      <c r="E130" s="313"/>
      <c r="F130" s="314" t="s">
        <v>467</v>
      </c>
      <c r="G130" s="313"/>
      <c r="H130" s="313" t="s">
        <v>475</v>
      </c>
      <c r="I130" s="313" t="s">
        <v>463</v>
      </c>
      <c r="J130" s="313">
        <v>15</v>
      </c>
      <c r="K130" s="335"/>
    </row>
    <row r="131" s="1" customFormat="1" ht="15" customHeight="1">
      <c r="B131" s="332"/>
      <c r="C131" s="313" t="s">
        <v>476</v>
      </c>
      <c r="D131" s="313"/>
      <c r="E131" s="313"/>
      <c r="F131" s="314" t="s">
        <v>467</v>
      </c>
      <c r="G131" s="313"/>
      <c r="H131" s="313" t="s">
        <v>477</v>
      </c>
      <c r="I131" s="313" t="s">
        <v>463</v>
      </c>
      <c r="J131" s="313">
        <v>20</v>
      </c>
      <c r="K131" s="335"/>
    </row>
    <row r="132" s="1" customFormat="1" ht="15" customHeight="1">
      <c r="B132" s="332"/>
      <c r="C132" s="313" t="s">
        <v>478</v>
      </c>
      <c r="D132" s="313"/>
      <c r="E132" s="313"/>
      <c r="F132" s="314" t="s">
        <v>467</v>
      </c>
      <c r="G132" s="313"/>
      <c r="H132" s="313" t="s">
        <v>479</v>
      </c>
      <c r="I132" s="313" t="s">
        <v>463</v>
      </c>
      <c r="J132" s="313">
        <v>20</v>
      </c>
      <c r="K132" s="335"/>
    </row>
    <row r="133" s="1" customFormat="1" ht="15" customHeight="1">
      <c r="B133" s="332"/>
      <c r="C133" s="287" t="s">
        <v>466</v>
      </c>
      <c r="D133" s="287"/>
      <c r="E133" s="287"/>
      <c r="F133" s="310" t="s">
        <v>467</v>
      </c>
      <c r="G133" s="287"/>
      <c r="H133" s="287" t="s">
        <v>501</v>
      </c>
      <c r="I133" s="287" t="s">
        <v>463</v>
      </c>
      <c r="J133" s="287">
        <v>50</v>
      </c>
      <c r="K133" s="335"/>
    </row>
    <row r="134" s="1" customFormat="1" ht="15" customHeight="1">
      <c r="B134" s="332"/>
      <c r="C134" s="287" t="s">
        <v>480</v>
      </c>
      <c r="D134" s="287"/>
      <c r="E134" s="287"/>
      <c r="F134" s="310" t="s">
        <v>467</v>
      </c>
      <c r="G134" s="287"/>
      <c r="H134" s="287" t="s">
        <v>501</v>
      </c>
      <c r="I134" s="287" t="s">
        <v>463</v>
      </c>
      <c r="J134" s="287">
        <v>50</v>
      </c>
      <c r="K134" s="335"/>
    </row>
    <row r="135" s="1" customFormat="1" ht="15" customHeight="1">
      <c r="B135" s="332"/>
      <c r="C135" s="287" t="s">
        <v>486</v>
      </c>
      <c r="D135" s="287"/>
      <c r="E135" s="287"/>
      <c r="F135" s="310" t="s">
        <v>467</v>
      </c>
      <c r="G135" s="287"/>
      <c r="H135" s="287" t="s">
        <v>501</v>
      </c>
      <c r="I135" s="287" t="s">
        <v>463</v>
      </c>
      <c r="J135" s="287">
        <v>50</v>
      </c>
      <c r="K135" s="335"/>
    </row>
    <row r="136" s="1" customFormat="1" ht="15" customHeight="1">
      <c r="B136" s="332"/>
      <c r="C136" s="287" t="s">
        <v>488</v>
      </c>
      <c r="D136" s="287"/>
      <c r="E136" s="287"/>
      <c r="F136" s="310" t="s">
        <v>467</v>
      </c>
      <c r="G136" s="287"/>
      <c r="H136" s="287" t="s">
        <v>501</v>
      </c>
      <c r="I136" s="287" t="s">
        <v>463</v>
      </c>
      <c r="J136" s="287">
        <v>50</v>
      </c>
      <c r="K136" s="335"/>
    </row>
    <row r="137" s="1" customFormat="1" ht="15" customHeight="1">
      <c r="B137" s="332"/>
      <c r="C137" s="287" t="s">
        <v>489</v>
      </c>
      <c r="D137" s="287"/>
      <c r="E137" s="287"/>
      <c r="F137" s="310" t="s">
        <v>467</v>
      </c>
      <c r="G137" s="287"/>
      <c r="H137" s="287" t="s">
        <v>514</v>
      </c>
      <c r="I137" s="287" t="s">
        <v>463</v>
      </c>
      <c r="J137" s="287">
        <v>255</v>
      </c>
      <c r="K137" s="335"/>
    </row>
    <row r="138" s="1" customFormat="1" ht="15" customHeight="1">
      <c r="B138" s="332"/>
      <c r="C138" s="287" t="s">
        <v>491</v>
      </c>
      <c r="D138" s="287"/>
      <c r="E138" s="287"/>
      <c r="F138" s="310" t="s">
        <v>461</v>
      </c>
      <c r="G138" s="287"/>
      <c r="H138" s="287" t="s">
        <v>515</v>
      </c>
      <c r="I138" s="287" t="s">
        <v>493</v>
      </c>
      <c r="J138" s="287"/>
      <c r="K138" s="335"/>
    </row>
    <row r="139" s="1" customFormat="1" ht="15" customHeight="1">
      <c r="B139" s="332"/>
      <c r="C139" s="287" t="s">
        <v>494</v>
      </c>
      <c r="D139" s="287"/>
      <c r="E139" s="287"/>
      <c r="F139" s="310" t="s">
        <v>461</v>
      </c>
      <c r="G139" s="287"/>
      <c r="H139" s="287" t="s">
        <v>516</v>
      </c>
      <c r="I139" s="287" t="s">
        <v>496</v>
      </c>
      <c r="J139" s="287"/>
      <c r="K139" s="335"/>
    </row>
    <row r="140" s="1" customFormat="1" ht="15" customHeight="1">
      <c r="B140" s="332"/>
      <c r="C140" s="287" t="s">
        <v>497</v>
      </c>
      <c r="D140" s="287"/>
      <c r="E140" s="287"/>
      <c r="F140" s="310" t="s">
        <v>461</v>
      </c>
      <c r="G140" s="287"/>
      <c r="H140" s="287" t="s">
        <v>497</v>
      </c>
      <c r="I140" s="287" t="s">
        <v>496</v>
      </c>
      <c r="J140" s="287"/>
      <c r="K140" s="335"/>
    </row>
    <row r="141" s="1" customFormat="1" ht="15" customHeight="1">
      <c r="B141" s="332"/>
      <c r="C141" s="287" t="s">
        <v>39</v>
      </c>
      <c r="D141" s="287"/>
      <c r="E141" s="287"/>
      <c r="F141" s="310" t="s">
        <v>461</v>
      </c>
      <c r="G141" s="287"/>
      <c r="H141" s="287" t="s">
        <v>517</v>
      </c>
      <c r="I141" s="287" t="s">
        <v>496</v>
      </c>
      <c r="J141" s="287"/>
      <c r="K141" s="335"/>
    </row>
    <row r="142" s="1" customFormat="1" ht="15" customHeight="1">
      <c r="B142" s="332"/>
      <c r="C142" s="287" t="s">
        <v>518</v>
      </c>
      <c r="D142" s="287"/>
      <c r="E142" s="287"/>
      <c r="F142" s="310" t="s">
        <v>461</v>
      </c>
      <c r="G142" s="287"/>
      <c r="H142" s="287" t="s">
        <v>519</v>
      </c>
      <c r="I142" s="287" t="s">
        <v>496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520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455</v>
      </c>
      <c r="D148" s="302"/>
      <c r="E148" s="302"/>
      <c r="F148" s="302" t="s">
        <v>456</v>
      </c>
      <c r="G148" s="303"/>
      <c r="H148" s="302" t="s">
        <v>55</v>
      </c>
      <c r="I148" s="302" t="s">
        <v>58</v>
      </c>
      <c r="J148" s="302" t="s">
        <v>457</v>
      </c>
      <c r="K148" s="301"/>
    </row>
    <row r="149" s="1" customFormat="1" ht="17.25" customHeight="1">
      <c r="B149" s="299"/>
      <c r="C149" s="304" t="s">
        <v>458</v>
      </c>
      <c r="D149" s="304"/>
      <c r="E149" s="304"/>
      <c r="F149" s="305" t="s">
        <v>459</v>
      </c>
      <c r="G149" s="306"/>
      <c r="H149" s="304"/>
      <c r="I149" s="304"/>
      <c r="J149" s="304" t="s">
        <v>460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464</v>
      </c>
      <c r="D151" s="287"/>
      <c r="E151" s="287"/>
      <c r="F151" s="340" t="s">
        <v>461</v>
      </c>
      <c r="G151" s="287"/>
      <c r="H151" s="339" t="s">
        <v>501</v>
      </c>
      <c r="I151" s="339" t="s">
        <v>463</v>
      </c>
      <c r="J151" s="339">
        <v>120</v>
      </c>
      <c r="K151" s="335"/>
    </row>
    <row r="152" s="1" customFormat="1" ht="15" customHeight="1">
      <c r="B152" s="312"/>
      <c r="C152" s="339" t="s">
        <v>510</v>
      </c>
      <c r="D152" s="287"/>
      <c r="E152" s="287"/>
      <c r="F152" s="340" t="s">
        <v>461</v>
      </c>
      <c r="G152" s="287"/>
      <c r="H152" s="339" t="s">
        <v>521</v>
      </c>
      <c r="I152" s="339" t="s">
        <v>463</v>
      </c>
      <c r="J152" s="339" t="s">
        <v>512</v>
      </c>
      <c r="K152" s="335"/>
    </row>
    <row r="153" s="1" customFormat="1" ht="15" customHeight="1">
      <c r="B153" s="312"/>
      <c r="C153" s="339" t="s">
        <v>409</v>
      </c>
      <c r="D153" s="287"/>
      <c r="E153" s="287"/>
      <c r="F153" s="340" t="s">
        <v>461</v>
      </c>
      <c r="G153" s="287"/>
      <c r="H153" s="339" t="s">
        <v>522</v>
      </c>
      <c r="I153" s="339" t="s">
        <v>463</v>
      </c>
      <c r="J153" s="339" t="s">
        <v>512</v>
      </c>
      <c r="K153" s="335"/>
    </row>
    <row r="154" s="1" customFormat="1" ht="15" customHeight="1">
      <c r="B154" s="312"/>
      <c r="C154" s="339" t="s">
        <v>466</v>
      </c>
      <c r="D154" s="287"/>
      <c r="E154" s="287"/>
      <c r="F154" s="340" t="s">
        <v>467</v>
      </c>
      <c r="G154" s="287"/>
      <c r="H154" s="339" t="s">
        <v>501</v>
      </c>
      <c r="I154" s="339" t="s">
        <v>463</v>
      </c>
      <c r="J154" s="339">
        <v>50</v>
      </c>
      <c r="K154" s="335"/>
    </row>
    <row r="155" s="1" customFormat="1" ht="15" customHeight="1">
      <c r="B155" s="312"/>
      <c r="C155" s="339" t="s">
        <v>469</v>
      </c>
      <c r="D155" s="287"/>
      <c r="E155" s="287"/>
      <c r="F155" s="340" t="s">
        <v>461</v>
      </c>
      <c r="G155" s="287"/>
      <c r="H155" s="339" t="s">
        <v>501</v>
      </c>
      <c r="I155" s="339" t="s">
        <v>471</v>
      </c>
      <c r="J155" s="339"/>
      <c r="K155" s="335"/>
    </row>
    <row r="156" s="1" customFormat="1" ht="15" customHeight="1">
      <c r="B156" s="312"/>
      <c r="C156" s="339" t="s">
        <v>480</v>
      </c>
      <c r="D156" s="287"/>
      <c r="E156" s="287"/>
      <c r="F156" s="340" t="s">
        <v>467</v>
      </c>
      <c r="G156" s="287"/>
      <c r="H156" s="339" t="s">
        <v>501</v>
      </c>
      <c r="I156" s="339" t="s">
        <v>463</v>
      </c>
      <c r="J156" s="339">
        <v>50</v>
      </c>
      <c r="K156" s="335"/>
    </row>
    <row r="157" s="1" customFormat="1" ht="15" customHeight="1">
      <c r="B157" s="312"/>
      <c r="C157" s="339" t="s">
        <v>488</v>
      </c>
      <c r="D157" s="287"/>
      <c r="E157" s="287"/>
      <c r="F157" s="340" t="s">
        <v>467</v>
      </c>
      <c r="G157" s="287"/>
      <c r="H157" s="339" t="s">
        <v>501</v>
      </c>
      <c r="I157" s="339" t="s">
        <v>463</v>
      </c>
      <c r="J157" s="339">
        <v>50</v>
      </c>
      <c r="K157" s="335"/>
    </row>
    <row r="158" s="1" customFormat="1" ht="15" customHeight="1">
      <c r="B158" s="312"/>
      <c r="C158" s="339" t="s">
        <v>486</v>
      </c>
      <c r="D158" s="287"/>
      <c r="E158" s="287"/>
      <c r="F158" s="340" t="s">
        <v>467</v>
      </c>
      <c r="G158" s="287"/>
      <c r="H158" s="339" t="s">
        <v>501</v>
      </c>
      <c r="I158" s="339" t="s">
        <v>463</v>
      </c>
      <c r="J158" s="339">
        <v>50</v>
      </c>
      <c r="K158" s="335"/>
    </row>
    <row r="159" s="1" customFormat="1" ht="15" customHeight="1">
      <c r="B159" s="312"/>
      <c r="C159" s="339" t="s">
        <v>95</v>
      </c>
      <c r="D159" s="287"/>
      <c r="E159" s="287"/>
      <c r="F159" s="340" t="s">
        <v>461</v>
      </c>
      <c r="G159" s="287"/>
      <c r="H159" s="339" t="s">
        <v>523</v>
      </c>
      <c r="I159" s="339" t="s">
        <v>463</v>
      </c>
      <c r="J159" s="339" t="s">
        <v>524</v>
      </c>
      <c r="K159" s="335"/>
    </row>
    <row r="160" s="1" customFormat="1" ht="15" customHeight="1">
      <c r="B160" s="312"/>
      <c r="C160" s="339" t="s">
        <v>525</v>
      </c>
      <c r="D160" s="287"/>
      <c r="E160" s="287"/>
      <c r="F160" s="340" t="s">
        <v>461</v>
      </c>
      <c r="G160" s="287"/>
      <c r="H160" s="339" t="s">
        <v>526</v>
      </c>
      <c r="I160" s="339" t="s">
        <v>496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527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455</v>
      </c>
      <c r="D166" s="302"/>
      <c r="E166" s="302"/>
      <c r="F166" s="302" t="s">
        <v>456</v>
      </c>
      <c r="G166" s="344"/>
      <c r="H166" s="345" t="s">
        <v>55</v>
      </c>
      <c r="I166" s="345" t="s">
        <v>58</v>
      </c>
      <c r="J166" s="302" t="s">
        <v>457</v>
      </c>
      <c r="K166" s="279"/>
    </row>
    <row r="167" s="1" customFormat="1" ht="17.25" customHeight="1">
      <c r="B167" s="280"/>
      <c r="C167" s="304" t="s">
        <v>458</v>
      </c>
      <c r="D167" s="304"/>
      <c r="E167" s="304"/>
      <c r="F167" s="305" t="s">
        <v>459</v>
      </c>
      <c r="G167" s="346"/>
      <c r="H167" s="347"/>
      <c r="I167" s="347"/>
      <c r="J167" s="304" t="s">
        <v>460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464</v>
      </c>
      <c r="D169" s="287"/>
      <c r="E169" s="287"/>
      <c r="F169" s="310" t="s">
        <v>461</v>
      </c>
      <c r="G169" s="287"/>
      <c r="H169" s="287" t="s">
        <v>501</v>
      </c>
      <c r="I169" s="287" t="s">
        <v>463</v>
      </c>
      <c r="J169" s="287">
        <v>120</v>
      </c>
      <c r="K169" s="335"/>
    </row>
    <row r="170" s="1" customFormat="1" ht="15" customHeight="1">
      <c r="B170" s="312"/>
      <c r="C170" s="287" t="s">
        <v>510</v>
      </c>
      <c r="D170" s="287"/>
      <c r="E170" s="287"/>
      <c r="F170" s="310" t="s">
        <v>461</v>
      </c>
      <c r="G170" s="287"/>
      <c r="H170" s="287" t="s">
        <v>511</v>
      </c>
      <c r="I170" s="287" t="s">
        <v>463</v>
      </c>
      <c r="J170" s="287" t="s">
        <v>512</v>
      </c>
      <c r="K170" s="335"/>
    </row>
    <row r="171" s="1" customFormat="1" ht="15" customHeight="1">
      <c r="B171" s="312"/>
      <c r="C171" s="287" t="s">
        <v>409</v>
      </c>
      <c r="D171" s="287"/>
      <c r="E171" s="287"/>
      <c r="F171" s="310" t="s">
        <v>461</v>
      </c>
      <c r="G171" s="287"/>
      <c r="H171" s="287" t="s">
        <v>528</v>
      </c>
      <c r="I171" s="287" t="s">
        <v>463</v>
      </c>
      <c r="J171" s="287" t="s">
        <v>512</v>
      </c>
      <c r="K171" s="335"/>
    </row>
    <row r="172" s="1" customFormat="1" ht="15" customHeight="1">
      <c r="B172" s="312"/>
      <c r="C172" s="287" t="s">
        <v>466</v>
      </c>
      <c r="D172" s="287"/>
      <c r="E172" s="287"/>
      <c r="F172" s="310" t="s">
        <v>467</v>
      </c>
      <c r="G172" s="287"/>
      <c r="H172" s="287" t="s">
        <v>528</v>
      </c>
      <c r="I172" s="287" t="s">
        <v>463</v>
      </c>
      <c r="J172" s="287">
        <v>50</v>
      </c>
      <c r="K172" s="335"/>
    </row>
    <row r="173" s="1" customFormat="1" ht="15" customHeight="1">
      <c r="B173" s="312"/>
      <c r="C173" s="287" t="s">
        <v>469</v>
      </c>
      <c r="D173" s="287"/>
      <c r="E173" s="287"/>
      <c r="F173" s="310" t="s">
        <v>461</v>
      </c>
      <c r="G173" s="287"/>
      <c r="H173" s="287" t="s">
        <v>528</v>
      </c>
      <c r="I173" s="287" t="s">
        <v>471</v>
      </c>
      <c r="J173" s="287"/>
      <c r="K173" s="335"/>
    </row>
    <row r="174" s="1" customFormat="1" ht="15" customHeight="1">
      <c r="B174" s="312"/>
      <c r="C174" s="287" t="s">
        <v>480</v>
      </c>
      <c r="D174" s="287"/>
      <c r="E174" s="287"/>
      <c r="F174" s="310" t="s">
        <v>467</v>
      </c>
      <c r="G174" s="287"/>
      <c r="H174" s="287" t="s">
        <v>528</v>
      </c>
      <c r="I174" s="287" t="s">
        <v>463</v>
      </c>
      <c r="J174" s="287">
        <v>50</v>
      </c>
      <c r="K174" s="335"/>
    </row>
    <row r="175" s="1" customFormat="1" ht="15" customHeight="1">
      <c r="B175" s="312"/>
      <c r="C175" s="287" t="s">
        <v>488</v>
      </c>
      <c r="D175" s="287"/>
      <c r="E175" s="287"/>
      <c r="F175" s="310" t="s">
        <v>467</v>
      </c>
      <c r="G175" s="287"/>
      <c r="H175" s="287" t="s">
        <v>528</v>
      </c>
      <c r="I175" s="287" t="s">
        <v>463</v>
      </c>
      <c r="J175" s="287">
        <v>50</v>
      </c>
      <c r="K175" s="335"/>
    </row>
    <row r="176" s="1" customFormat="1" ht="15" customHeight="1">
      <c r="B176" s="312"/>
      <c r="C176" s="287" t="s">
        <v>486</v>
      </c>
      <c r="D176" s="287"/>
      <c r="E176" s="287"/>
      <c r="F176" s="310" t="s">
        <v>467</v>
      </c>
      <c r="G176" s="287"/>
      <c r="H176" s="287" t="s">
        <v>528</v>
      </c>
      <c r="I176" s="287" t="s">
        <v>463</v>
      </c>
      <c r="J176" s="287">
        <v>50</v>
      </c>
      <c r="K176" s="335"/>
    </row>
    <row r="177" s="1" customFormat="1" ht="15" customHeight="1">
      <c r="B177" s="312"/>
      <c r="C177" s="287" t="s">
        <v>103</v>
      </c>
      <c r="D177" s="287"/>
      <c r="E177" s="287"/>
      <c r="F177" s="310" t="s">
        <v>461</v>
      </c>
      <c r="G177" s="287"/>
      <c r="H177" s="287" t="s">
        <v>529</v>
      </c>
      <c r="I177" s="287" t="s">
        <v>530</v>
      </c>
      <c r="J177" s="287"/>
      <c r="K177" s="335"/>
    </row>
    <row r="178" s="1" customFormat="1" ht="15" customHeight="1">
      <c r="B178" s="312"/>
      <c r="C178" s="287" t="s">
        <v>58</v>
      </c>
      <c r="D178" s="287"/>
      <c r="E178" s="287"/>
      <c r="F178" s="310" t="s">
        <v>461</v>
      </c>
      <c r="G178" s="287"/>
      <c r="H178" s="287" t="s">
        <v>531</v>
      </c>
      <c r="I178" s="287" t="s">
        <v>532</v>
      </c>
      <c r="J178" s="287">
        <v>1</v>
      </c>
      <c r="K178" s="335"/>
    </row>
    <row r="179" s="1" customFormat="1" ht="15" customHeight="1">
      <c r="B179" s="312"/>
      <c r="C179" s="287" t="s">
        <v>54</v>
      </c>
      <c r="D179" s="287"/>
      <c r="E179" s="287"/>
      <c r="F179" s="310" t="s">
        <v>461</v>
      </c>
      <c r="G179" s="287"/>
      <c r="H179" s="287" t="s">
        <v>533</v>
      </c>
      <c r="I179" s="287" t="s">
        <v>463</v>
      </c>
      <c r="J179" s="287">
        <v>20</v>
      </c>
      <c r="K179" s="335"/>
    </row>
    <row r="180" s="1" customFormat="1" ht="15" customHeight="1">
      <c r="B180" s="312"/>
      <c r="C180" s="287" t="s">
        <v>55</v>
      </c>
      <c r="D180" s="287"/>
      <c r="E180" s="287"/>
      <c r="F180" s="310" t="s">
        <v>461</v>
      </c>
      <c r="G180" s="287"/>
      <c r="H180" s="287" t="s">
        <v>534</v>
      </c>
      <c r="I180" s="287" t="s">
        <v>463</v>
      </c>
      <c r="J180" s="287">
        <v>255</v>
      </c>
      <c r="K180" s="335"/>
    </row>
    <row r="181" s="1" customFormat="1" ht="15" customHeight="1">
      <c r="B181" s="312"/>
      <c r="C181" s="287" t="s">
        <v>104</v>
      </c>
      <c r="D181" s="287"/>
      <c r="E181" s="287"/>
      <c r="F181" s="310" t="s">
        <v>461</v>
      </c>
      <c r="G181" s="287"/>
      <c r="H181" s="287" t="s">
        <v>425</v>
      </c>
      <c r="I181" s="287" t="s">
        <v>463</v>
      </c>
      <c r="J181" s="287">
        <v>10</v>
      </c>
      <c r="K181" s="335"/>
    </row>
    <row r="182" s="1" customFormat="1" ht="15" customHeight="1">
      <c r="B182" s="312"/>
      <c r="C182" s="287" t="s">
        <v>105</v>
      </c>
      <c r="D182" s="287"/>
      <c r="E182" s="287"/>
      <c r="F182" s="310" t="s">
        <v>461</v>
      </c>
      <c r="G182" s="287"/>
      <c r="H182" s="287" t="s">
        <v>535</v>
      </c>
      <c r="I182" s="287" t="s">
        <v>496</v>
      </c>
      <c r="J182" s="287"/>
      <c r="K182" s="335"/>
    </row>
    <row r="183" s="1" customFormat="1" ht="15" customHeight="1">
      <c r="B183" s="312"/>
      <c r="C183" s="287" t="s">
        <v>536</v>
      </c>
      <c r="D183" s="287"/>
      <c r="E183" s="287"/>
      <c r="F183" s="310" t="s">
        <v>461</v>
      </c>
      <c r="G183" s="287"/>
      <c r="H183" s="287" t="s">
        <v>537</v>
      </c>
      <c r="I183" s="287" t="s">
        <v>496</v>
      </c>
      <c r="J183" s="287"/>
      <c r="K183" s="335"/>
    </row>
    <row r="184" s="1" customFormat="1" ht="15" customHeight="1">
      <c r="B184" s="312"/>
      <c r="C184" s="287" t="s">
        <v>525</v>
      </c>
      <c r="D184" s="287"/>
      <c r="E184" s="287"/>
      <c r="F184" s="310" t="s">
        <v>461</v>
      </c>
      <c r="G184" s="287"/>
      <c r="H184" s="287" t="s">
        <v>538</v>
      </c>
      <c r="I184" s="287" t="s">
        <v>496</v>
      </c>
      <c r="J184" s="287"/>
      <c r="K184" s="335"/>
    </row>
    <row r="185" s="1" customFormat="1" ht="15" customHeight="1">
      <c r="B185" s="312"/>
      <c r="C185" s="287" t="s">
        <v>107</v>
      </c>
      <c r="D185" s="287"/>
      <c r="E185" s="287"/>
      <c r="F185" s="310" t="s">
        <v>467</v>
      </c>
      <c r="G185" s="287"/>
      <c r="H185" s="287" t="s">
        <v>539</v>
      </c>
      <c r="I185" s="287" t="s">
        <v>463</v>
      </c>
      <c r="J185" s="287">
        <v>50</v>
      </c>
      <c r="K185" s="335"/>
    </row>
    <row r="186" s="1" customFormat="1" ht="15" customHeight="1">
      <c r="B186" s="312"/>
      <c r="C186" s="287" t="s">
        <v>540</v>
      </c>
      <c r="D186" s="287"/>
      <c r="E186" s="287"/>
      <c r="F186" s="310" t="s">
        <v>467</v>
      </c>
      <c r="G186" s="287"/>
      <c r="H186" s="287" t="s">
        <v>541</v>
      </c>
      <c r="I186" s="287" t="s">
        <v>542</v>
      </c>
      <c r="J186" s="287"/>
      <c r="K186" s="335"/>
    </row>
    <row r="187" s="1" customFormat="1" ht="15" customHeight="1">
      <c r="B187" s="312"/>
      <c r="C187" s="287" t="s">
        <v>543</v>
      </c>
      <c r="D187" s="287"/>
      <c r="E187" s="287"/>
      <c r="F187" s="310" t="s">
        <v>467</v>
      </c>
      <c r="G187" s="287"/>
      <c r="H187" s="287" t="s">
        <v>544</v>
      </c>
      <c r="I187" s="287" t="s">
        <v>542</v>
      </c>
      <c r="J187" s="287"/>
      <c r="K187" s="335"/>
    </row>
    <row r="188" s="1" customFormat="1" ht="15" customHeight="1">
      <c r="B188" s="312"/>
      <c r="C188" s="287" t="s">
        <v>545</v>
      </c>
      <c r="D188" s="287"/>
      <c r="E188" s="287"/>
      <c r="F188" s="310" t="s">
        <v>467</v>
      </c>
      <c r="G188" s="287"/>
      <c r="H188" s="287" t="s">
        <v>546</v>
      </c>
      <c r="I188" s="287" t="s">
        <v>542</v>
      </c>
      <c r="J188" s="287"/>
      <c r="K188" s="335"/>
    </row>
    <row r="189" s="1" customFormat="1" ht="15" customHeight="1">
      <c r="B189" s="312"/>
      <c r="C189" s="348" t="s">
        <v>547</v>
      </c>
      <c r="D189" s="287"/>
      <c r="E189" s="287"/>
      <c r="F189" s="310" t="s">
        <v>467</v>
      </c>
      <c r="G189" s="287"/>
      <c r="H189" s="287" t="s">
        <v>548</v>
      </c>
      <c r="I189" s="287" t="s">
        <v>549</v>
      </c>
      <c r="J189" s="349" t="s">
        <v>550</v>
      </c>
      <c r="K189" s="335"/>
    </row>
    <row r="190" s="17" customFormat="1" ht="15" customHeight="1">
      <c r="B190" s="350"/>
      <c r="C190" s="351" t="s">
        <v>551</v>
      </c>
      <c r="D190" s="352"/>
      <c r="E190" s="352"/>
      <c r="F190" s="353" t="s">
        <v>467</v>
      </c>
      <c r="G190" s="352"/>
      <c r="H190" s="352" t="s">
        <v>552</v>
      </c>
      <c r="I190" s="352" t="s">
        <v>549</v>
      </c>
      <c r="J190" s="354" t="s">
        <v>550</v>
      </c>
      <c r="K190" s="355"/>
    </row>
    <row r="191" s="1" customFormat="1" ht="15" customHeight="1">
      <c r="B191" s="312"/>
      <c r="C191" s="348" t="s">
        <v>43</v>
      </c>
      <c r="D191" s="287"/>
      <c r="E191" s="287"/>
      <c r="F191" s="310" t="s">
        <v>461</v>
      </c>
      <c r="G191" s="287"/>
      <c r="H191" s="284" t="s">
        <v>553</v>
      </c>
      <c r="I191" s="287" t="s">
        <v>554</v>
      </c>
      <c r="J191" s="287"/>
      <c r="K191" s="335"/>
    </row>
    <row r="192" s="1" customFormat="1" ht="15" customHeight="1">
      <c r="B192" s="312"/>
      <c r="C192" s="348" t="s">
        <v>555</v>
      </c>
      <c r="D192" s="287"/>
      <c r="E192" s="287"/>
      <c r="F192" s="310" t="s">
        <v>461</v>
      </c>
      <c r="G192" s="287"/>
      <c r="H192" s="287" t="s">
        <v>556</v>
      </c>
      <c r="I192" s="287" t="s">
        <v>496</v>
      </c>
      <c r="J192" s="287"/>
      <c r="K192" s="335"/>
    </row>
    <row r="193" s="1" customFormat="1" ht="15" customHeight="1">
      <c r="B193" s="312"/>
      <c r="C193" s="348" t="s">
        <v>557</v>
      </c>
      <c r="D193" s="287"/>
      <c r="E193" s="287"/>
      <c r="F193" s="310" t="s">
        <v>461</v>
      </c>
      <c r="G193" s="287"/>
      <c r="H193" s="287" t="s">
        <v>558</v>
      </c>
      <c r="I193" s="287" t="s">
        <v>496</v>
      </c>
      <c r="J193" s="287"/>
      <c r="K193" s="335"/>
    </row>
    <row r="194" s="1" customFormat="1" ht="15" customHeight="1">
      <c r="B194" s="312"/>
      <c r="C194" s="348" t="s">
        <v>559</v>
      </c>
      <c r="D194" s="287"/>
      <c r="E194" s="287"/>
      <c r="F194" s="310" t="s">
        <v>467</v>
      </c>
      <c r="G194" s="287"/>
      <c r="H194" s="287" t="s">
        <v>560</v>
      </c>
      <c r="I194" s="287" t="s">
        <v>496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561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562</v>
      </c>
      <c r="D201" s="357"/>
      <c r="E201" s="357"/>
      <c r="F201" s="357" t="s">
        <v>563</v>
      </c>
      <c r="G201" s="358"/>
      <c r="H201" s="357" t="s">
        <v>564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554</v>
      </c>
      <c r="D203" s="287"/>
      <c r="E203" s="287"/>
      <c r="F203" s="310" t="s">
        <v>44</v>
      </c>
      <c r="G203" s="287"/>
      <c r="H203" s="287" t="s">
        <v>565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45</v>
      </c>
      <c r="G204" s="287"/>
      <c r="H204" s="287" t="s">
        <v>566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48</v>
      </c>
      <c r="G205" s="287"/>
      <c r="H205" s="287" t="s">
        <v>567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46</v>
      </c>
      <c r="G206" s="287"/>
      <c r="H206" s="287" t="s">
        <v>568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47</v>
      </c>
      <c r="G207" s="287"/>
      <c r="H207" s="287" t="s">
        <v>569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508</v>
      </c>
      <c r="D209" s="287"/>
      <c r="E209" s="287"/>
      <c r="F209" s="310" t="s">
        <v>80</v>
      </c>
      <c r="G209" s="287"/>
      <c r="H209" s="287" t="s">
        <v>570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406</v>
      </c>
      <c r="G210" s="287"/>
      <c r="H210" s="287" t="s">
        <v>407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404</v>
      </c>
      <c r="G211" s="287"/>
      <c r="H211" s="287" t="s">
        <v>571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89</v>
      </c>
      <c r="G212" s="348"/>
      <c r="H212" s="339" t="s">
        <v>88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293</v>
      </c>
      <c r="G213" s="348"/>
      <c r="H213" s="339" t="s">
        <v>354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532</v>
      </c>
      <c r="D215" s="287"/>
      <c r="E215" s="287"/>
      <c r="F215" s="310">
        <v>1</v>
      </c>
      <c r="G215" s="348"/>
      <c r="H215" s="339" t="s">
        <v>572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573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574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575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2026-01-16T11:01:14Z</dcterms:created>
  <dcterms:modified xsi:type="dcterms:W3CDTF">2026-01-16T11:01:18Z</dcterms:modified>
</cp:coreProperties>
</file>